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AquestLlibreDeTreball" defaultThemeVersion="124226"/>
  <bookViews>
    <workbookView xWindow="-15" yWindow="-15" windowWidth="12000" windowHeight="14640" tabRatio="494" activeTab="4"/>
  </bookViews>
  <sheets>
    <sheet name="presentació" sheetId="9" r:id="rId1"/>
    <sheet name="check 1" sheetId="2" state="hidden" r:id="rId2"/>
    <sheet name="check2" sheetId="5" state="hidden" r:id="rId3"/>
    <sheet name="check3" sheetId="6" state="hidden" r:id="rId4"/>
    <sheet name="llista accions" sheetId="1" r:id="rId5"/>
    <sheet name="check 4" sheetId="8" state="hidden" r:id="rId6"/>
    <sheet name="taules" sheetId="3" state="hidden" r:id="rId7"/>
    <sheet name="resum" sheetId="4" state="hidden" r:id="rId8"/>
    <sheet name="fonts" sheetId="7" state="hidden" r:id="rId9"/>
    <sheet name="Full1" sheetId="10" r:id="rId10"/>
  </sheets>
  <definedNames>
    <definedName name="_xlnm._FilterDatabase" localSheetId="4" hidden="1">'llista accions'!$A$1:$V$161</definedName>
    <definedName name="_xlnm._FilterDatabase" localSheetId="7" hidden="1">resum!$A$1:$D$90</definedName>
    <definedName name="aill">taules!$H$1:$H$3</definedName>
    <definedName name="_xlnm.Print_Area" localSheetId="4">'llista accions'!$A$1:$R$125</definedName>
    <definedName name="confort">taules!$L$1:$L$3</definedName>
    <definedName name="cost">taules!$E$1:$E$7</definedName>
    <definedName name="font">taules!$Y$1:$Y$3</definedName>
    <definedName name="fotn">taules!$Y$1:$Y$3</definedName>
    <definedName name="origen">taules!$C$1:$C$3</definedName>
    <definedName name="promo">taules!$AA$1:$AA$3</definedName>
    <definedName name="proteccio_solar">taules!$Z$1:$Z$3</definedName>
    <definedName name="regj">taules!$O$1:$O$3</definedName>
    <definedName name="riscos">taules!$A$1:$A$10</definedName>
    <definedName name="sino">taules!$K$1:$K$3</definedName>
    <definedName name="sino3">taules!$S$1:$S$4</definedName>
    <definedName name="sinoa">taules!$U$1:$U$4</definedName>
    <definedName name="sinoc">taules!$V$1:$V$4</definedName>
    <definedName name="sinocal">taules!$W$1:$W$3</definedName>
    <definedName name="sinod">taules!$X$1:$X$4</definedName>
    <definedName name="sinoer">taules!$M$1:$M$3</definedName>
    <definedName name="sinoj">taules!$R$1:$R$3</definedName>
    <definedName name="sinonomes">taules!$K$1:$K$2</definedName>
    <definedName name="sires">taules!$T$1:$T$4</definedName>
    <definedName name="sisufi">taules!$AB$1:$AB$3</definedName>
    <definedName name="_xlnm.Print_Titles" localSheetId="4">'llista accions'!$B:$B,'llista accions'!$1:$1</definedName>
  </definedNames>
  <calcPr calcId="145621"/>
</workbook>
</file>

<file path=xl/calcChain.xml><?xml version="1.0" encoding="utf-8"?>
<calcChain xmlns="http://schemas.openxmlformats.org/spreadsheetml/2006/main">
  <c r="C29" i="8" l="1"/>
  <c r="D31" i="8"/>
  <c r="C31" i="8"/>
  <c r="C27" i="8" l="1"/>
  <c r="C14" i="5"/>
  <c r="C12" i="5"/>
  <c r="C10" i="5"/>
  <c r="C25" i="8"/>
  <c r="C16" i="8"/>
  <c r="D10" i="8"/>
  <c r="C67" i="6"/>
  <c r="C60" i="6"/>
  <c r="C10" i="6" l="1"/>
  <c r="D56" i="6"/>
  <c r="C56" i="6"/>
  <c r="C26" i="2" l="1"/>
  <c r="C50" i="6"/>
  <c r="C41" i="6"/>
  <c r="C39" i="6"/>
  <c r="C37" i="6"/>
  <c r="C35" i="6"/>
  <c r="C27" i="6"/>
  <c r="C33" i="6"/>
  <c r="C81" i="5"/>
  <c r="C31" i="6"/>
  <c r="C29" i="6"/>
  <c r="C25" i="6"/>
  <c r="C8" i="6"/>
  <c r="C6" i="6"/>
  <c r="C4" i="6"/>
  <c r="C79" i="5"/>
  <c r="C24" i="2" l="1"/>
  <c r="C14" i="2"/>
  <c r="D79" i="5"/>
  <c r="D71" i="5"/>
  <c r="C71" i="5"/>
  <c r="C8" i="5" l="1"/>
  <c r="C6" i="5"/>
  <c r="C14" i="8" l="1"/>
  <c r="C12" i="8"/>
  <c r="C10" i="8"/>
  <c r="C8" i="8"/>
  <c r="C6" i="8"/>
  <c r="C49" i="8"/>
  <c r="C47" i="8"/>
  <c r="C45" i="8"/>
  <c r="C43" i="8"/>
  <c r="C41" i="8"/>
  <c r="C39" i="8"/>
  <c r="D8" i="8"/>
  <c r="D6" i="8"/>
  <c r="D55" i="5" l="1"/>
  <c r="C75" i="5"/>
  <c r="C77" i="5"/>
  <c r="C73" i="5" l="1"/>
  <c r="C69" i="5"/>
  <c r="C67" i="5" l="1"/>
  <c r="C63" i="5"/>
  <c r="C65" i="5"/>
  <c r="D61" i="5"/>
  <c r="D57" i="5"/>
  <c r="C59" i="5"/>
  <c r="C57" i="5" l="1"/>
  <c r="C55" i="5"/>
  <c r="C53" i="5"/>
  <c r="C51" i="5"/>
  <c r="C61" i="2"/>
  <c r="C59" i="2"/>
  <c r="C57" i="2"/>
  <c r="C61" i="5"/>
  <c r="D6" i="5"/>
  <c r="C55" i="2"/>
  <c r="C53" i="2" l="1"/>
  <c r="C22" i="2"/>
  <c r="C51" i="2"/>
  <c r="C49" i="2"/>
  <c r="C47" i="2"/>
  <c r="C43" i="2"/>
  <c r="C16" i="2"/>
  <c r="D14" i="2"/>
  <c r="C10" i="2"/>
  <c r="C6" i="2"/>
  <c r="C45" i="2"/>
  <c r="D43" i="2"/>
  <c r="C41" i="2" l="1"/>
  <c r="C20" i="2"/>
  <c r="C18" i="2"/>
  <c r="D16" i="2"/>
  <c r="C12" i="2"/>
  <c r="D10" i="2"/>
  <c r="D6" i="2"/>
  <c r="D8" i="2"/>
  <c r="C8" i="2"/>
</calcChain>
</file>

<file path=xl/comments1.xml><?xml version="1.0" encoding="utf-8"?>
<comments xmlns="http://schemas.openxmlformats.org/spreadsheetml/2006/main">
  <authors>
    <author>romeromr</author>
  </authors>
  <commentList>
    <comment ref="G13" authorId="0">
      <text>
        <r>
          <rPr>
            <sz val="9"/>
            <color indexed="81"/>
            <rFont val="Tahoma"/>
            <family val="2"/>
          </rPr>
          <t xml:space="preserve">L'origen de l'acció pot ser:
</t>
        </r>
        <r>
          <rPr>
            <b/>
            <sz val="9"/>
            <color indexed="81"/>
            <rFont val="Tahoma"/>
            <family val="2"/>
          </rPr>
          <t>Ajuntament (D):</t>
        </r>
        <r>
          <rPr>
            <sz val="9"/>
            <color indexed="81"/>
            <rFont val="Tahoma"/>
            <family val="2"/>
          </rPr>
          <t xml:space="preserve"> directe. L'Ajuntament l'executa directament.
</t>
        </r>
        <r>
          <rPr>
            <b/>
            <sz val="9"/>
            <color indexed="81"/>
            <rFont val="Tahoma"/>
            <family val="2"/>
          </rPr>
          <t xml:space="preserve">Ajuntament (I): </t>
        </r>
        <r>
          <rPr>
            <sz val="9"/>
            <color indexed="81"/>
            <rFont val="Tahoma"/>
            <family val="2"/>
          </rPr>
          <t xml:space="preserve">indirecte. L'Ajuntament la promou o indueix
</t>
        </r>
        <r>
          <rPr>
            <b/>
            <sz val="9"/>
            <color indexed="81"/>
            <rFont val="Tahoma"/>
            <family val="2"/>
          </rPr>
          <t xml:space="preserve">Altres: </t>
        </r>
        <r>
          <rPr>
            <sz val="9"/>
            <color indexed="81"/>
            <rFont val="Tahoma"/>
            <family val="2"/>
          </rPr>
          <t>altres ens tercers...</t>
        </r>
      </text>
    </comment>
    <comment ref="H13" authorId="0">
      <text>
        <r>
          <rPr>
            <sz val="9"/>
            <color indexed="81"/>
            <rFont val="Tahoma"/>
            <family val="2"/>
          </rPr>
          <t xml:space="preserve">El risc es defineix per la probabilitat d'un esdeveniment i les seves conseqüències negatives. Una acció pot fer front a més d'un risc, es poden triar fins a un màxim de tres. 
</t>
        </r>
      </text>
    </comment>
    <comment ref="B17" authorId="0">
      <text>
        <r>
          <rPr>
            <sz val="9"/>
            <color indexed="81"/>
            <rFont val="Tahoma"/>
            <charset val="1"/>
          </rPr>
          <t xml:space="preserve">Indica el sector afectat prioritàriament segons la classificació facilitada per l'Oficina del Pacte dels Alcaldes.
</t>
        </r>
      </text>
    </comment>
    <comment ref="E17" authorId="0">
      <text>
        <r>
          <rPr>
            <sz val="9"/>
            <color indexed="81"/>
            <rFont val="Tahoma"/>
            <family val="2"/>
          </rPr>
          <t xml:space="preserve">L'origen de l'acció pot ser:
</t>
        </r>
        <r>
          <rPr>
            <b/>
            <sz val="9"/>
            <color indexed="81"/>
            <rFont val="Tahoma"/>
            <family val="2"/>
          </rPr>
          <t>Ajuntament (D):</t>
        </r>
        <r>
          <rPr>
            <sz val="9"/>
            <color indexed="81"/>
            <rFont val="Tahoma"/>
            <family val="2"/>
          </rPr>
          <t xml:space="preserve"> directe. L'Ajuntament l'executa directament.
</t>
        </r>
        <r>
          <rPr>
            <b/>
            <sz val="9"/>
            <color indexed="81"/>
            <rFont val="Tahoma"/>
            <family val="2"/>
          </rPr>
          <t xml:space="preserve">Ajuntament (I): </t>
        </r>
        <r>
          <rPr>
            <sz val="9"/>
            <color indexed="81"/>
            <rFont val="Tahoma"/>
            <family val="2"/>
          </rPr>
          <t xml:space="preserve">indirecte. L'Ajuntament la promou o indueix
</t>
        </r>
        <r>
          <rPr>
            <b/>
            <sz val="9"/>
            <color indexed="81"/>
            <rFont val="Tahoma"/>
            <family val="2"/>
          </rPr>
          <t xml:space="preserve">Altres: </t>
        </r>
        <r>
          <rPr>
            <sz val="9"/>
            <color indexed="81"/>
            <rFont val="Tahoma"/>
            <family val="2"/>
          </rPr>
          <t>altres ens tercers...</t>
        </r>
      </text>
    </comment>
    <comment ref="F17" authorId="0">
      <text>
        <r>
          <rPr>
            <sz val="9"/>
            <color indexed="81"/>
            <rFont val="Tahoma"/>
            <family val="2"/>
          </rPr>
          <t xml:space="preserve">El risc es defineix per la probabilitat d'un esdeveniment i les seves conseqüències negatives. Una acció pot fer front a més d'un risc, es poden triar fins a un màxim de tres. 
</t>
        </r>
      </text>
    </comment>
    <comment ref="I17" authorId="0">
      <text>
        <r>
          <rPr>
            <sz val="9"/>
            <color indexed="81"/>
            <rFont val="Tahoma"/>
            <family val="2"/>
          </rPr>
          <t xml:space="preserve">Acció inspirada, basada o copiada de la naturalesa, que utilitza o millora solucions existents per afrontar diversos reptes socials, ambientals, socials i econòmics de manera sostenible i eficient.
</t>
        </r>
      </text>
    </comment>
    <comment ref="J17" authorId="0">
      <text>
        <r>
          <rPr>
            <sz val="9"/>
            <color indexed="81"/>
            <rFont val="Tahoma"/>
            <family val="2"/>
          </rPr>
          <t xml:space="preserve">Accions que produeixen beneficis a més dels directament imputables a l'adaptació (com per exemple a la mitigació, millora de la qualitat de vida...)
</t>
        </r>
      </text>
    </comment>
    <comment ref="K17" authorId="0">
      <text>
        <r>
          <rPr>
            <sz val="9"/>
            <color indexed="81"/>
            <rFont val="Tahoma"/>
            <family val="2"/>
          </rPr>
          <t xml:space="preserve">El nivell de cost per a l'Ajuntament pot ser:
Alt: &lt; 60.000 €
Mig - alt
Mig (18.000 - 60.000 €)
Baix -  mig
Baix &gt; 18.000 €
No aplica
Depèn
</t>
        </r>
      </text>
    </comment>
    <comment ref="M17" authorId="0">
      <text>
        <r>
          <rPr>
            <sz val="9"/>
            <color indexed="81"/>
            <rFont val="Tahoma"/>
            <family val="2"/>
          </rPr>
          <t>acció que pot rebre suport del Servei de Medi Ambient de la Diputació de Barcelona directament, concretament de les següents oficines:
OTCCS - Oficina Tècnica de Canvi Climàtic i Sostenibilitat
OTEPA - Oficina Tècnica d'Educació i Promoció Ambiental
OTAGA - Oficinà Tècnica d'Avaluació i Gestió Ambiental</t>
        </r>
      </text>
    </comment>
    <comment ref="N17" authorId="0">
      <text>
        <r>
          <rPr>
            <sz val="9"/>
            <color indexed="81"/>
            <rFont val="Tahoma"/>
            <family val="2"/>
          </rPr>
          <t xml:space="preserve">acció que pot rebre suport de diversos Serveis de la Diputació de Barcelona:
SEEP - Serveis d'Equipaments i Espais Públics
OTPAT - Oficina Tècnica de Planificació i Anàlisi Territorial
OTPMIF - Oficina Tècnica de Prevenció Municpal d'Incendis Forestals
OTT - Oficina Tècnica de Turisme
</t>
        </r>
      </text>
    </comment>
  </commentList>
</comments>
</file>

<file path=xl/comments2.xml><?xml version="1.0" encoding="utf-8"?>
<comments xmlns="http://schemas.openxmlformats.org/spreadsheetml/2006/main">
  <authors>
    <author>romeromr</author>
  </authors>
  <commentList>
    <comment ref="C45" authorId="0">
      <text>
        <r>
          <rPr>
            <b/>
            <sz val="9"/>
            <color indexed="81"/>
            <rFont val="Tahoma"/>
            <charset val="1"/>
          </rPr>
          <t>romeromr:</t>
        </r>
        <r>
          <rPr>
            <sz val="9"/>
            <color indexed="81"/>
            <rFont val="Tahoma"/>
            <charset val="1"/>
          </rPr>
          <t xml:space="preserve">
què vol dir exactament? Qui ha posat aquesta acció?</t>
        </r>
      </text>
    </comment>
  </commentList>
</comments>
</file>

<file path=xl/comments3.xml><?xml version="1.0" encoding="utf-8"?>
<comments xmlns="http://schemas.openxmlformats.org/spreadsheetml/2006/main">
  <authors>
    <author>romeromr</author>
  </authors>
  <commentList>
    <comment ref="A1" authorId="0">
      <text>
        <r>
          <rPr>
            <sz val="9"/>
            <color indexed="81"/>
            <rFont val="Tahoma"/>
            <charset val="1"/>
          </rPr>
          <t xml:space="preserve">Indica el sector afectat prioritàriament segons la classificació facilitada per l'Oficina del Pacte dels Alcaldes.
</t>
        </r>
      </text>
    </comment>
    <comment ref="D1" authorId="0">
      <text>
        <r>
          <rPr>
            <sz val="9"/>
            <color indexed="81"/>
            <rFont val="Tahoma"/>
            <family val="2"/>
          </rPr>
          <t xml:space="preserve">L'origen de l'acció pot ser:
</t>
        </r>
        <r>
          <rPr>
            <b/>
            <sz val="9"/>
            <color indexed="81"/>
            <rFont val="Tahoma"/>
            <family val="2"/>
          </rPr>
          <t>Ajuntament (D):</t>
        </r>
        <r>
          <rPr>
            <sz val="9"/>
            <color indexed="81"/>
            <rFont val="Tahoma"/>
            <family val="2"/>
          </rPr>
          <t xml:space="preserve"> directe. L'Ajuntament l'executa directament.
</t>
        </r>
        <r>
          <rPr>
            <b/>
            <sz val="9"/>
            <color indexed="81"/>
            <rFont val="Tahoma"/>
            <family val="2"/>
          </rPr>
          <t xml:space="preserve">Ajuntament (I): </t>
        </r>
        <r>
          <rPr>
            <sz val="9"/>
            <color indexed="81"/>
            <rFont val="Tahoma"/>
            <family val="2"/>
          </rPr>
          <t xml:space="preserve">indirecte. L'Ajuntament la promou o indueix
</t>
        </r>
        <r>
          <rPr>
            <b/>
            <sz val="9"/>
            <color indexed="81"/>
            <rFont val="Tahoma"/>
            <family val="2"/>
          </rPr>
          <t xml:space="preserve">Altres: </t>
        </r>
        <r>
          <rPr>
            <sz val="9"/>
            <color indexed="81"/>
            <rFont val="Tahoma"/>
            <family val="2"/>
          </rPr>
          <t>altres ens tercers...</t>
        </r>
      </text>
    </comment>
    <comment ref="E1" authorId="0">
      <text>
        <r>
          <rPr>
            <sz val="9"/>
            <color indexed="81"/>
            <rFont val="Tahoma"/>
            <family val="2"/>
          </rPr>
          <t xml:space="preserve">El risc es defineix per la probabilitat d'un esdeveniment i les seves conseqüències negatives. Una acció pot fer front a més d'un risc, es poden triar fins a un màxim de tres. 
</t>
        </r>
      </text>
    </comment>
    <comment ref="H1" authorId="0">
      <text>
        <r>
          <rPr>
            <sz val="9"/>
            <color indexed="81"/>
            <rFont val="Tahoma"/>
            <family val="2"/>
          </rPr>
          <t xml:space="preserve">Acció inspirada, basada o copiada de la naturalesa, que utilitza o millora solucions existents per afrontar diversos reptes socials, ambientals, socials i econòmics de manera sostenible i eficient.
</t>
        </r>
      </text>
    </comment>
    <comment ref="I1" authorId="0">
      <text>
        <r>
          <rPr>
            <sz val="9"/>
            <color indexed="81"/>
            <rFont val="Tahoma"/>
            <family val="2"/>
          </rPr>
          <t xml:space="preserve">Accions que produeixen beneficis a més dels directament imputables a l'adaptació (com per exemple a la mitigació, millora de la qualitat de vida...)
</t>
        </r>
      </text>
    </comment>
    <comment ref="J1" authorId="0">
      <text>
        <r>
          <rPr>
            <sz val="9"/>
            <color indexed="81"/>
            <rFont val="Tahoma"/>
            <family val="2"/>
          </rPr>
          <t xml:space="preserve">El nivell de cost per a l'Ajuntament pot ser:
Alt: &lt; 60.000 €
Mig - alt
Mig (18.000 - 60.000 €)
Baix -  mig
Baix &gt; 18.000 €
No aplica
Depèn
</t>
        </r>
      </text>
    </comment>
    <comment ref="L1" authorId="0">
      <text>
        <r>
          <rPr>
            <sz val="9"/>
            <color indexed="81"/>
            <rFont val="Tahoma"/>
            <family val="2"/>
          </rPr>
          <t>acció que pot rebre suport del Servei de Medi Ambient de la Diputació de Barcelona directament, concretament de les següents oficines:
OTCCS - Oficina Tècnica de Canvi Climàtic i Sostenibilitat
OTEPA - Oficina Tècnica d'Educació i Promoció Ambiental
OTAGA - Oficinà Tècnica d'Avaluació i Gestió Ambiental</t>
        </r>
      </text>
    </comment>
    <comment ref="M1" authorId="0">
      <text>
        <r>
          <rPr>
            <sz val="9"/>
            <color indexed="81"/>
            <rFont val="Tahoma"/>
            <family val="2"/>
          </rPr>
          <t xml:space="preserve">acció que pot rebre suport de diversos Serveis de la Diputació de Barcelona:
SEEP - Serveis d'Equipaments i Espais Públics
OTPAT - Oficina Tècnica de Planificació i Anàlisi Territorial
OTPMIF - Oficina Tècnica de Prevenció Municpal d'Incendis Forestals
OTT - Oficina Tècnica de Turisme
</t>
        </r>
      </text>
    </comment>
  </commentList>
</comments>
</file>

<file path=xl/sharedStrings.xml><?xml version="1.0" encoding="utf-8"?>
<sst xmlns="http://schemas.openxmlformats.org/spreadsheetml/2006/main" count="1771" uniqueCount="646">
  <si>
    <t>Sector</t>
  </si>
  <si>
    <t>Acció</t>
  </si>
  <si>
    <t>Origen de l'acció</t>
  </si>
  <si>
    <t>Cobeneficis</t>
  </si>
  <si>
    <t xml:space="preserve">Millores en els aïllaments </t>
  </si>
  <si>
    <t>Isolation improvement</t>
  </si>
  <si>
    <t>Ajuntament (D)</t>
  </si>
  <si>
    <t>Calor extrema</t>
  </si>
  <si>
    <t>Fred extrem</t>
  </si>
  <si>
    <t>Precipitació extrema</t>
  </si>
  <si>
    <t>Pujada del nivell del mar</t>
  </si>
  <si>
    <t>Sequeres</t>
  </si>
  <si>
    <t>Esllavissades</t>
  </si>
  <si>
    <t>Incendis forestals</t>
  </si>
  <si>
    <t>Ajuntament (I)</t>
  </si>
  <si>
    <t>Altres</t>
  </si>
  <si>
    <t>Alt (&lt;60.000€)</t>
  </si>
  <si>
    <t>Mig (18.000 a 60.000€)</t>
  </si>
  <si>
    <t>Baix (&lt;18.000€)</t>
  </si>
  <si>
    <t>Observacions</t>
  </si>
  <si>
    <t>Depèn</t>
  </si>
  <si>
    <t>Estalvi energètic, mitigació, reducció despeses corrents</t>
  </si>
  <si>
    <t>Autosuficiència, mitigació, reducció despeses corrents</t>
  </si>
  <si>
    <t xml:space="preserve">Inclusió de mecanismes d’estalvi d’aigua i recuperació d’aigües grises i/o de pluja </t>
  </si>
  <si>
    <t xml:space="preserve">Cobertes i façanes verdes </t>
  </si>
  <si>
    <t>Green roofs and facades</t>
  </si>
  <si>
    <t>Millora del confort</t>
  </si>
  <si>
    <t>Cal anar en compte amb el consum d'aigua associat</t>
  </si>
  <si>
    <t>Ventilacions creuades i sistemes passius de manteniment del confort</t>
  </si>
  <si>
    <t>Cross vetilation systems</t>
  </si>
  <si>
    <t>Cortines, persianes, tendals, i altres mecanismes per reduir la incidència del sol en els edificis i equipaments</t>
  </si>
  <si>
    <t>Curtains or blinds, awnings, and other mechanisms to reduce the incidence of the sun on buildings and facilities</t>
  </si>
  <si>
    <t>Mig-alt</t>
  </si>
  <si>
    <t>Baix-mig</t>
  </si>
  <si>
    <t>X</t>
  </si>
  <si>
    <t>Promoting isolation improvement</t>
  </si>
  <si>
    <t>Nivell de cost per l'Ajuntament</t>
  </si>
  <si>
    <t>Fostering renewable energy in buildings</t>
  </si>
  <si>
    <t>Promoció de millores en els aïllaments</t>
  </si>
  <si>
    <t xml:space="preserve">Foment de les energies renovables </t>
  </si>
  <si>
    <t xml:space="preserve">Promoció de mecanismes d’estalvi d’aigua i recuperació d’aigües grises i/o de pluja </t>
  </si>
  <si>
    <t>Promotion of water saving devices and water reuse systems</t>
  </si>
  <si>
    <t xml:space="preserve">Campanyes de rehabilitació energètica en edificis  </t>
  </si>
  <si>
    <t>Energy rehabilitation of buildings campaign</t>
  </si>
  <si>
    <t>Foment de cobertes i façanes verdes</t>
  </si>
  <si>
    <t>Fostering green roofsand facades</t>
  </si>
  <si>
    <t>Ordenança de construcció sostenible</t>
  </si>
  <si>
    <t>Sustainable building ordinance</t>
  </si>
  <si>
    <t>Millora en la qualitat constructiva, reducció consum energètic i d'aigua, millora del confort</t>
  </si>
  <si>
    <t xml:space="preserve">Canvis en els sistemes de drenatge de determinades infraestructures </t>
  </si>
  <si>
    <t>Augment de la seguretat en el transport</t>
  </si>
  <si>
    <t>No aplica</t>
  </si>
  <si>
    <t>Transport infastructure drainage system improvement</t>
  </si>
  <si>
    <t xml:space="preserve">Canvis en el traçat de determinades infraestructures </t>
  </si>
  <si>
    <t>Changes in the plotting fo some infrastrutures</t>
  </si>
  <si>
    <t xml:space="preserve">Canvis en el tipus d’asfalt </t>
  </si>
  <si>
    <t xml:space="preserve">Reforç i revegetació dels talussos </t>
  </si>
  <si>
    <t>Revegetation and reinforcement of embankments</t>
  </si>
  <si>
    <t xml:space="preserve">Millores en els sistemes de comunicació als usuaris </t>
  </si>
  <si>
    <t>Transversal</t>
  </si>
  <si>
    <t xml:space="preserve">Augment del manteniment sota les línies d’alta tensió </t>
  </si>
  <si>
    <t>Garantia de subministre, prevenció d'incendis</t>
  </si>
  <si>
    <t xml:space="preserve">Revisió de l’estat de les torres  </t>
  </si>
  <si>
    <t>Review the status of high tension towers</t>
  </si>
  <si>
    <t xml:space="preserve">Augment de l’autosuficiència energètica del municipi </t>
  </si>
  <si>
    <t>Increasing energy self-sufficiency of the municipality</t>
  </si>
  <si>
    <t>Increasing maintenance under power lines</t>
  </si>
  <si>
    <t>Improvements in communication systems to users</t>
  </si>
  <si>
    <t>Garantia de subministre, mitigació</t>
  </si>
  <si>
    <t xml:space="preserve">Revisió ancoratges infraestructures energètiques com plaques solars </t>
  </si>
  <si>
    <t>Review RES anchorages to buildings</t>
  </si>
  <si>
    <t>L'Ajuntament pot actuar directament en els seus equipaments i indirectament a la resta del municipi</t>
  </si>
  <si>
    <t xml:space="preserve">Reducció de fuites en els sistemes d’abastament </t>
  </si>
  <si>
    <t>Reduction of leakage in water supply systems</t>
  </si>
  <si>
    <t xml:space="preserve">Reducció de fuites del clavegueram </t>
  </si>
  <si>
    <t>Reduction of leakage in sewage systems</t>
  </si>
  <si>
    <t xml:space="preserve">Aprofitament d’aigües freàtiques </t>
  </si>
  <si>
    <t>Groundwater use</t>
  </si>
  <si>
    <t xml:space="preserve">Control d’abocaments en aigües superficials i freàtiques </t>
  </si>
  <si>
    <t>Control of discharges into surface waters and groundwater</t>
  </si>
  <si>
    <t>Millora de la qualitat de l'aigua</t>
  </si>
  <si>
    <t>Reducció de la contaminació de les aigües subterrànies, millora de la qualitat de l'aigua</t>
  </si>
  <si>
    <t xml:space="preserve">Aprofitament de les aigües de pluja </t>
  </si>
  <si>
    <t>Rainwater use</t>
  </si>
  <si>
    <t xml:space="preserve">Canvis en les espècies de jardineria </t>
  </si>
  <si>
    <t>Optimització dels sistemes de reg</t>
  </si>
  <si>
    <t>Watering systems improvement</t>
  </si>
  <si>
    <t xml:space="preserve">Millora dels sistemes de drenatge urbà </t>
  </si>
  <si>
    <t>Segons les solucions adoptades es pot tractar de una NBS</t>
  </si>
  <si>
    <t xml:space="preserve">Asfalt i paviments permeables </t>
  </si>
  <si>
    <t>Permeable paving or asphalt</t>
  </si>
  <si>
    <t xml:space="preserve">Adequació dels horaris de recollida en funció de la temperatura exterior </t>
  </si>
  <si>
    <t>Adapting  collection schedules depending on the outside temperature</t>
  </si>
  <si>
    <t xml:space="preserve">Introducció de TIC per optimitzar la recollida </t>
  </si>
  <si>
    <t>ICT to improve waste collection and management</t>
  </si>
  <si>
    <t>Millora de la qualitat urbana</t>
  </si>
  <si>
    <t xml:space="preserve">Canvis dels usos del sòl per afavorir zones permeables de recàrrega d’aqüífers </t>
  </si>
  <si>
    <t>Changes on land use  to enhance permeability and aquifer recharge</t>
  </si>
  <si>
    <t>El cost dependrà molt de la planificació urbanística vigent</t>
  </si>
  <si>
    <t xml:space="preserve">Revisió dels criteris urbanístics per afavorir les zones d’ombres </t>
  </si>
  <si>
    <t>Land planning and building criteria to increase shadows</t>
  </si>
  <si>
    <t xml:space="preserve">Creació de itineraris urbans verds que connectin les zones verdes urbanes amb el periurbà </t>
  </si>
  <si>
    <t>Creating green routes that connect urban areas with peri-urban green</t>
  </si>
  <si>
    <t xml:space="preserve">Inclusió de criteris de jardineria que n’afavoreixin la naturalització </t>
  </si>
  <si>
    <t>Green spaces criteria enhancing naturalization</t>
  </si>
  <si>
    <t xml:space="preserve">Creació d’espais urbans amb zones de refresc </t>
  </si>
  <si>
    <t>Urban spaces with refreshing areas</t>
  </si>
  <si>
    <t>Cal anar en compte amb l'ús de l'aigua</t>
  </si>
  <si>
    <t xml:space="preserve">Revisió dels usos en les zones inundables, amb un període de retorn més ajustat als impactes del canvi climàtic </t>
  </si>
  <si>
    <t>Review land uses in areas prone to flooding with a return period better adjusted to the impacts of climate change</t>
  </si>
  <si>
    <t xml:space="preserve">En trams urbans de rius i rieres naturalitzar-ne l’entorn </t>
  </si>
  <si>
    <t>In urban sections of rivers and streams naturalize their environment</t>
  </si>
  <si>
    <t>Depèn de l'ACA en molt bona part</t>
  </si>
  <si>
    <t xml:space="preserve">Preservació dels espais periurbans </t>
  </si>
  <si>
    <t>Peri urban land conservation</t>
  </si>
  <si>
    <t xml:space="preserve">Recuperació dels espais degradats urbans en horts o zones verdes naturalitzades </t>
  </si>
  <si>
    <t>Identificació de les infraestructures, edificis i equipaments concrets que poden estar afectats per inundacions, esllavissades, etc.</t>
  </si>
  <si>
    <t>Identify infrastructures, buildings, facilities which might be affected by floods, landslides...</t>
  </si>
  <si>
    <t xml:space="preserve">Canvis en les espècies i varietats </t>
  </si>
  <si>
    <t>Changes in species and varieties of crops</t>
  </si>
  <si>
    <t>Seguretat alimentària</t>
  </si>
  <si>
    <t xml:space="preserve">Promoció de sistemes d’agricultura i ramaderia ecològica </t>
  </si>
  <si>
    <t>Promoting organic farming</t>
  </si>
  <si>
    <t xml:space="preserve">Canvis en els sistemes de cultiu i de reg </t>
  </si>
  <si>
    <t xml:space="preserve">Incentivació dels Instruments d’Ordenació Forestal existents </t>
  </si>
  <si>
    <t>Promotion of Forestry Management Systems</t>
  </si>
  <si>
    <t xml:space="preserve">Aprofitament econòmic dels boscos locals (per exemple producció de biomassa) </t>
  </si>
  <si>
    <t>Economic exploitation of local forests (eg biomass production)</t>
  </si>
  <si>
    <t xml:space="preserve">Manteniment i senyalització dels camins </t>
  </si>
  <si>
    <t xml:space="preserve">Acords de Custòdia del Territori </t>
  </si>
  <si>
    <t xml:space="preserve">Reforestació de les zones degradades </t>
  </si>
  <si>
    <t xml:space="preserve">Campanyes per donar a conèixer l’entorn natural </t>
  </si>
  <si>
    <t>Preservació dels espais naturals amb les figures urbanístiques pertinents</t>
  </si>
  <si>
    <t xml:space="preserve">Preservació dels fons marins (praderies de Posidònia) </t>
  </si>
  <si>
    <t xml:space="preserve">Protocol d’actuació envers les persones vulnerables a la calor i al fred </t>
  </si>
  <si>
    <t>Control i prevenció de plagues</t>
  </si>
  <si>
    <t>Plague control and prevention</t>
  </si>
  <si>
    <t xml:space="preserve">Control d’espècies invasores </t>
  </si>
  <si>
    <t xml:space="preserve">Campanyes eradicació o contenció de plagues (mosquit tigre, per exemple) </t>
  </si>
  <si>
    <t xml:space="preserve">Actualització del DUPROCIM tenint en consideració la intensitat i freqüència dels impactes associats al canvi climàtic </t>
  </si>
  <si>
    <t>Creació d’un sistema de recollida de dades sobre la gestió davant un fenomen extrem (recursos mobilitzats, costos, efectes, durada dels efectes) per millorar la gestió quan es torni a produir (Sistema de millora contínua</t>
  </si>
  <si>
    <t xml:space="preserve">Canvis en l’oferta turística en base als impactes futurs a les zones de muntanya: destemporalitzar el turisme </t>
  </si>
  <si>
    <t>Sistemes de gestió de les emergències climàtiques anticipatoris</t>
  </si>
  <si>
    <t xml:space="preserve">Modificació de l’oferta turística de platja </t>
  </si>
  <si>
    <t xml:space="preserve">Campanyes específiques per al turisme en relació a l’estalvi de recursos </t>
  </si>
  <si>
    <t>Campanyes per donar a conèixer el canvi climàtic i es seus impactes</t>
  </si>
  <si>
    <t>Establiment de convenis i consensos amb els sectors econòmics locals (CLINOMICS)</t>
  </si>
  <si>
    <t>Formació al personal de l’Ajuntament i als professionals dels diferents sectors afectats envers els impactes del canvi climàtic (CLINÒMICS)</t>
  </si>
  <si>
    <t>Land stewardship agreements</t>
  </si>
  <si>
    <t>Natural spaces preservation through land planning tools</t>
  </si>
  <si>
    <t>Campaigns to promote the natural environment</t>
  </si>
  <si>
    <t>Inundacions</t>
  </si>
  <si>
    <t>Preservation of the seabed (Posidonia)</t>
  </si>
  <si>
    <t>Protocol for people vulnerable to heat and cold</t>
  </si>
  <si>
    <t>Invasive species control</t>
  </si>
  <si>
    <t xml:space="preserve">Optimització, revisió i millora dels sistemes de comunicació i avisos a la població </t>
  </si>
  <si>
    <t>Optimizing, improving of communication systems to citizens</t>
  </si>
  <si>
    <t>Continuos quality system for emergency management</t>
  </si>
  <si>
    <t>Specific campaigns to raise awareness towards climate change and its impacts</t>
  </si>
  <si>
    <t>Projectes tipus "Anella verda"  integrarien algunes de les mesures de planificació</t>
  </si>
  <si>
    <t>OTEPA: Tècnic i econòmic (campanyes), setmana energia</t>
  </si>
  <si>
    <t xml:space="preserve">Xarxa de Ciutats i Pobles cap a Sostenibilitat? </t>
  </si>
  <si>
    <t>OTCCS: Tècnic, econòmic OTAGA: tècnic</t>
  </si>
  <si>
    <t>OTCCS: Tècnic, econòmic</t>
  </si>
  <si>
    <t>OTCCS: tècnic</t>
  </si>
  <si>
    <t>OTCCS: tècnic, material</t>
  </si>
  <si>
    <t>Suport DIBA (medi ambient)</t>
  </si>
  <si>
    <t>Suport DIBA (altres)</t>
  </si>
  <si>
    <t>Redacció dels plans de vigilància i de prevenció d'incendis</t>
  </si>
  <si>
    <t>Forest fire surveyance and prevention plans</t>
  </si>
  <si>
    <t>Obertura de franges, perimetrals, reducció de denistats de bosc, treballs forestals</t>
  </si>
  <si>
    <t>Forestry works to reduce fire risk</t>
  </si>
  <si>
    <t>OTPMIF: tècnic i econòmic</t>
  </si>
  <si>
    <t>OTPMIF: econòmic</t>
  </si>
  <si>
    <t>Servei de salut pública (sanitat ambiental): econòmic</t>
  </si>
  <si>
    <t>OTT: tècnic, econòmic</t>
  </si>
  <si>
    <t>Gestió ramadera integrada en la gestió forestal i la prevenció d'incendis</t>
  </si>
  <si>
    <t>Livestock management integrated in forest management and fire prevention</t>
  </si>
  <si>
    <t>Hi ha experiències diverses: LIFE Montserrat i "Boscos de pastura"</t>
  </si>
  <si>
    <t xml:space="preserve">Prevenció de la processionària </t>
  </si>
  <si>
    <t>?</t>
  </si>
  <si>
    <t>Introducció de la telegestió en la gestió del reg del verd urbà</t>
  </si>
  <si>
    <t>ICT technology to manage watering systems in green urban areas</t>
  </si>
  <si>
    <t>OTCCS- suport tècnic i econòmic</t>
  </si>
  <si>
    <t>Introducció de la telegestió en la gestió de la xarxa d'abastament</t>
  </si>
  <si>
    <t>ICT technoloy to manage water supply networks</t>
  </si>
  <si>
    <t>Reducció de les despeses associades a la gestió, millora de la prevenció</t>
  </si>
  <si>
    <t>Introducció de la telegestió del clavegueram</t>
  </si>
  <si>
    <t>ICT technoloy to manage sewage system networks</t>
  </si>
  <si>
    <t>01. Edificis (municipals)</t>
  </si>
  <si>
    <t>02. Edificis (residencial i terciari)</t>
  </si>
  <si>
    <t>03. Transport</t>
  </si>
  <si>
    <t>04. Energia</t>
  </si>
  <si>
    <t>05. Aigua</t>
  </si>
  <si>
    <t>06. Residus</t>
  </si>
  <si>
    <t>07. Planificació urbanística</t>
  </si>
  <si>
    <t>08. Agricultura i sector forestal</t>
  </si>
  <si>
    <t>09. Medi ambient i biodiversitat</t>
  </si>
  <si>
    <t>10. Salut</t>
  </si>
  <si>
    <t>11. Protecció civil i emergències</t>
  </si>
  <si>
    <t>12. Turisme</t>
  </si>
  <si>
    <t>13. Altres</t>
  </si>
  <si>
    <t>Disseny dels espais adequat al clima existent i a la funció que han de desenvolupar</t>
  </si>
  <si>
    <t>Creació d'estructures i hàbitats que fomentin la biodiversitat</t>
  </si>
  <si>
    <t>Augment de la biodiversitat</t>
  </si>
  <si>
    <t>Plans directors del verd</t>
  </si>
  <si>
    <t>SEEP: Tècnic.</t>
  </si>
  <si>
    <t>Foment i protecció de les espècies autòctones</t>
  </si>
  <si>
    <t>Lluita biològica i integrada: Minimització dels tractaments fitosanitaris</t>
  </si>
  <si>
    <t>Minimització de les podes</t>
  </si>
  <si>
    <t>OTCCS: Tècnic</t>
  </si>
  <si>
    <t>Priorització dels adobs orgànics</t>
  </si>
  <si>
    <t>Aplicació d'encoixinats</t>
  </si>
  <si>
    <t>Reutilització de restes de jardineria</t>
  </si>
  <si>
    <t>Avaluació de la sostenibilitat del verd urbà</t>
  </si>
  <si>
    <t>Divulgació del patrimoni vegetal i animal</t>
  </si>
  <si>
    <t>Formació del personal de manteniment del verd</t>
  </si>
  <si>
    <t>Selecció d'espècies vegetals de baix requeriment hídric i que fomentin la fauna</t>
  </si>
  <si>
    <t>Creació d'espais per a horts i altres activitats similars</t>
  </si>
  <si>
    <t>Selection of species of low water requirements</t>
  </si>
  <si>
    <t>Reusing garden waste</t>
  </si>
  <si>
    <t>Urban spaces designed according to the foreseen climate and to its function</t>
  </si>
  <si>
    <t>Creating structures and habitats that favor biodiversity</t>
  </si>
  <si>
    <t>Promotion and protection of autochthonous species</t>
  </si>
  <si>
    <t>Minimizing pruning</t>
  </si>
  <si>
    <t>Prioritization of organic fertilizers</t>
  </si>
  <si>
    <t>Preservació i foment de les dunes a les platges</t>
  </si>
  <si>
    <t>Vegetable gardens in towns and similar activities</t>
  </si>
  <si>
    <t>SERVEIS MUNICIPALS</t>
  </si>
  <si>
    <t>1. Edificis i equipaments municipals</t>
  </si>
  <si>
    <t xml:space="preserve">Els aïllaments dels edificis municipals són: </t>
  </si>
  <si>
    <t>Majoritàriament correctes</t>
  </si>
  <si>
    <t>En alguns casos insuficients</t>
  </si>
  <si>
    <t>Insuficients</t>
  </si>
  <si>
    <t>Renewable electricity production ofr self supply</t>
  </si>
  <si>
    <t xml:space="preserve">Energia elèctrica renovable per a autoconsum </t>
  </si>
  <si>
    <t>Foment de les energies renovables per a usos tèrmics</t>
  </si>
  <si>
    <t xml:space="preserve">Foment de l'energia elèctrica renovable per a autoconsum </t>
  </si>
  <si>
    <t>Fostering renewable electricity for self supply</t>
  </si>
  <si>
    <t>Autosuficiència, mitigació, reducció despeses corrents; foment economia local</t>
  </si>
  <si>
    <t>Sí</t>
  </si>
  <si>
    <t>No</t>
  </si>
  <si>
    <t>No té sentit</t>
  </si>
  <si>
    <t>Els sostres i/o les façanes són aptes per a tenir una coberta verda</t>
  </si>
  <si>
    <t>El confort tèrmic dels edificis és:</t>
  </si>
  <si>
    <t>Dolent</t>
  </si>
  <si>
    <t>Correcte</t>
  </si>
  <si>
    <t>En alguns casos dolent</t>
  </si>
  <si>
    <t>La insolació en alguns edificis o equipaments és excessiva i sobreescalfa l'ambient:</t>
  </si>
  <si>
    <t>Només en alguns</t>
  </si>
  <si>
    <t>Hi ha energia solar tèrmica o biomassa o d'altres renovables per a usos tèrmics  en els edificis amb més potencial:</t>
  </si>
  <si>
    <t>Hi ha energia solar fotovoltaica o d'altres renovables per produir electricitat en els edificis amb més potencial:</t>
  </si>
  <si>
    <t>Inclusió d’energies renovables x2</t>
  </si>
  <si>
    <t xml:space="preserve">Recuperació d’aigües grises i/o de pluja </t>
  </si>
  <si>
    <t>Inclusió de mecanismes d’estalvi d’aigua</t>
  </si>
  <si>
    <t>Water saving devices</t>
  </si>
  <si>
    <t>Water reuse</t>
  </si>
  <si>
    <t>Hi ha mecanismes de reducció de cabals a les aixetes i a de descàrrega a les cisternes de WC?</t>
  </si>
  <si>
    <t>Hi ha sistemes de recuperació de pluvials o d'aigües grises a edificis i equipaments?</t>
  </si>
  <si>
    <t>J</t>
  </si>
  <si>
    <t>Optimització dels sistemes de reg: reducció de fuites i millora de programacions</t>
  </si>
  <si>
    <t>2. Verd urbà</t>
  </si>
  <si>
    <t>El sistemes de reg són</t>
  </si>
  <si>
    <t>Millorables</t>
  </si>
  <si>
    <t>Força nous i optimitzats</t>
  </si>
  <si>
    <t>Els sistemes de reg tenen telegestió</t>
  </si>
  <si>
    <t>Sí, tots</t>
  </si>
  <si>
    <t>Només alguns</t>
  </si>
  <si>
    <t>Hi ha pla director de verd urbà</t>
  </si>
  <si>
    <t>Hi ha criteris de selecció d'espècies en base als requeriments hídircs, l'ombra i l'afavoriment de la fauna local</t>
  </si>
  <si>
    <t>S'ha fet una avaluació de la sostenibilitat del verd urbà</t>
  </si>
  <si>
    <t>Hi ha pèrdues d'humitat del sòl elevades i /o risc d'erosió en determinats punts</t>
  </si>
  <si>
    <t>Els ancoratges de les infraesrutures a terrats i sostres municipals poden resistir ventades i tormentes fortes</t>
  </si>
  <si>
    <t>Hi ha criteris de naturalització del verd urbà</t>
  </si>
  <si>
    <t>Accions possibles</t>
  </si>
  <si>
    <t>Els tractaments fitosanitaris es basen en la lluita biològica integrada i a poder ser es fan els mínims</t>
  </si>
  <si>
    <t>2. Cicle de l'aigua (abastament i sanejament)</t>
  </si>
  <si>
    <t>Majoritàriament es fan servir adobs orgànics</t>
  </si>
  <si>
    <t xml:space="preserve">Les restes de jardineria es reutilitzen </t>
  </si>
  <si>
    <t>Regularment es fa formació al personal encarregat del verd urbà</t>
  </si>
  <si>
    <t>Els horaris de recollida de residus s'adeqüen a la temperatura exterior</t>
  </si>
  <si>
    <t>Hi ha sensors per avaluar l'ompliment dels contenidors i determinar els patrons de recollida</t>
  </si>
  <si>
    <t>Sí, arreu</t>
  </si>
  <si>
    <t>Sí, en prova pilot</t>
  </si>
  <si>
    <t>A</t>
  </si>
  <si>
    <t>El sistema d'abastament d'aigua potable té pèrdues de més del 15%</t>
  </si>
  <si>
    <t>Hi ha aigües subterrànies disponibles</t>
  </si>
  <si>
    <t>Sí, però de mala qualitat</t>
  </si>
  <si>
    <t>Hi ha activitats al municipi que poden malmetre la qualitat de l'aigua subterrània</t>
  </si>
  <si>
    <t>La xarxa d'abastament compta amb sistemes de telegestió</t>
  </si>
  <si>
    <t>Rainwater retention tanks</t>
  </si>
  <si>
    <t>Infrastructures de sanejament amb millor funcionament</t>
  </si>
  <si>
    <t>Xarxa?</t>
  </si>
  <si>
    <t>Hi ha sistemes de retenció de pluvials?</t>
  </si>
  <si>
    <t>Hi ha sistema de clavegueram separatiu</t>
  </si>
  <si>
    <t>Sistema de clavegueram separatiu</t>
  </si>
  <si>
    <t>Separative sewer system</t>
  </si>
  <si>
    <t>El sistema de clavegueram és molt antic</t>
  </si>
  <si>
    <t>Sí però està en bon estat</t>
  </si>
  <si>
    <t>No, però està en força mal estat</t>
  </si>
  <si>
    <t>No, està en bon estat</t>
  </si>
  <si>
    <t>Pla director de clavegueram</t>
  </si>
  <si>
    <t>Sewage system master plan</t>
  </si>
  <si>
    <t>Teniu pla director de clavegueram?</t>
  </si>
  <si>
    <t>Si</t>
  </si>
  <si>
    <t>No cal</t>
  </si>
  <si>
    <t>Hi ha sistemes per recuperar l'aigua de pluja?</t>
  </si>
  <si>
    <t>WI-FI coverage in all the municipality</t>
  </si>
  <si>
    <t>L'Ajuntament pot actuar directament essent-ne le rpomotor, però poden fer-ho altres administrracions o fins i tot el sector privat</t>
  </si>
  <si>
    <t>Expansió de la fibra òptica a tot el municipi</t>
  </si>
  <si>
    <t>Expansion of optical fiber throughout the municipality</t>
  </si>
  <si>
    <t>Consolidació dels talussos o espais amb risc d'esllavissades</t>
  </si>
  <si>
    <t>Seguretat de la població</t>
  </si>
  <si>
    <t>Xarxa d'hidrants optimitzada</t>
  </si>
  <si>
    <t>Enhancing and protecting dune systems in the beach</t>
  </si>
  <si>
    <t>Limiting the access to grottos, caves, fords or areas with flood risk</t>
  </si>
  <si>
    <t>Hydrant network optimized</t>
  </si>
  <si>
    <t>Use of treated water</t>
  </si>
  <si>
    <t>Bridge maintenance</t>
  </si>
  <si>
    <t>Garantia de mobilitat</t>
  </si>
  <si>
    <t>L'agent impulsor dependrà de la titularitat del pont</t>
  </si>
  <si>
    <t>Canvis en la tarificació de l'aigua per incentivar estalvi</t>
  </si>
  <si>
    <t>Pot ser comeptència d'altres administracions</t>
  </si>
  <si>
    <t>Sistemes de depuració mitjançant llacunatge</t>
  </si>
  <si>
    <t>Wastewater treatment using lagoon systems</t>
  </si>
  <si>
    <t>L'aigua de l'EDAR s'aprofita (aigua regenerada)?</t>
  </si>
  <si>
    <t>Hi ha estació depuradora d'aigües residuals (EDAR)?</t>
  </si>
  <si>
    <t>Poseu l'asfalt i els paviments permeables?</t>
  </si>
  <si>
    <t>Sí, es va fent</t>
  </si>
  <si>
    <t>Seguiu criteris de sostenibilitat en els sistemes de drenatge urbà?</t>
  </si>
  <si>
    <t>Sistemes de drenatge urbà sostenible (SUDS)</t>
  </si>
  <si>
    <t>Sustainable Urban drainage systems</t>
  </si>
  <si>
    <t>Canvis en els sistemes de reg</t>
  </si>
  <si>
    <t>En aquest apartat es proposaran accions que afecten als serveis municipals directament: gestió de residus, aigua, edificis i equipaments municipals...</t>
  </si>
  <si>
    <t>Changes in water tariffs to promote water savings</t>
  </si>
  <si>
    <t>Projectes exemplificadors</t>
  </si>
  <si>
    <t>Mataró: projecte "Posidònia 2021"</t>
  </si>
  <si>
    <t>NOTES</t>
  </si>
  <si>
    <t>Changes in cropping systems for local variety</t>
  </si>
  <si>
    <t>incentius econòmics i línies de subvenció per a cobertes verdes (IBI, ...)</t>
  </si>
  <si>
    <t>Specific protocol for the prevention of tropical diseases (eg Zika, malaria)</t>
  </si>
  <si>
    <t>Maintenance of dry stone constructions</t>
  </si>
  <si>
    <t>L'aigua procedent de la piscina haurà de passar un procés de decloració, per tal de no cremar la vegetació. Es tracta doncs d'un cas semblant al de les aigües grises, en què pot constituir un subministrament de suport a un de principal o per a zones verdes properes a l'equipament en qüestió.</t>
  </si>
  <si>
    <t>Reuse of the excess water from public swimming pools</t>
  </si>
  <si>
    <t>Millora de l'entorn, baix consum de recursos en manteniment</t>
  </si>
  <si>
    <t>Menors despeses per fer front a impactes</t>
  </si>
  <si>
    <t>Oficina tècnica d'equipaments i infraestructures</t>
  </si>
  <si>
    <t>http://www.diba.cat/web/seep/butlletins/butlleti/-/butlletidigital/detall/OTEI/38/6105  
Les piscines públiques, durant el període d'obertura al públic, han de renovar contínuament l'aigua del vas de la piscina per recirculació o per incorporació d'aigua de xarxa. Aquest volum d'aigua pot arribar a ser important ja que es demanen incorporacions de l'ordre d'un 5%. L'aigua procedent de la piscina haurà de passar un procés de decloració, per tal de no cremar la vegetació. Es tracta doncs d'un cas semblant al de les aigües grises, en què pot constituir un subministrament de suport a un de principal o per a zones verdes properes a l'equipament en qüestió.</t>
  </si>
  <si>
    <t>Aprofitament d'aigua regenerada (ompliment de piscines, regar parcs municipals, neteja de carrers...)</t>
  </si>
  <si>
    <t>Phreatic waters use directives</t>
  </si>
  <si>
    <t>Reducció de costos en infraestructures associat a menor consum</t>
  </si>
  <si>
    <t>Reutilització de l'aigua sobrant de piscines públiques</t>
  </si>
  <si>
    <t>Pla Director d'aprofitament d'aigües freàtiques</t>
  </si>
  <si>
    <t>H20 buidat+neteja de filtres+bescanvi iònic+osmosi inversa</t>
  </si>
  <si>
    <t>Reutilitzeu l'aigua de les tasques de manteniment i operació de la piscina municipal?</t>
  </si>
  <si>
    <t>Garantia d'abastament</t>
  </si>
  <si>
    <t>només en cas d'abombament d'aigua (pressió atmosfèrica)</t>
  </si>
  <si>
    <t>Veieu possible fer canvis en la tarificació de l'aigua?</t>
  </si>
  <si>
    <t>aprofitar H2O filtrada per enviar-la a freàtica</t>
  </si>
  <si>
    <t>Salut</t>
  </si>
  <si>
    <t>Millorable</t>
  </si>
  <si>
    <t>Subministrament</t>
  </si>
  <si>
    <t>Clavegueram</t>
  </si>
  <si>
    <t>Reutilització</t>
  </si>
  <si>
    <t>Manteniment dels pous existents</t>
  </si>
  <si>
    <t>Pot ser competència d'altres administracions (ACA)</t>
  </si>
  <si>
    <t>Maintenance of existing wells</t>
  </si>
  <si>
    <t>Dipòsits per retenció de pluvials (tancs de tempesta)</t>
  </si>
  <si>
    <t>Procés de seguiment i avisos per ozó troposfèric i al·lèrgens</t>
  </si>
  <si>
    <t>Protocol d'actuació per al control i la prevenció de malaties tropicals - transmeses per vectors - (ex. Zika, dengue, malària...)</t>
  </si>
  <si>
    <t xml:space="preserve">inferior a 3 mesos </t>
  </si>
  <si>
    <t xml:space="preserve">3 mesos d'estiu </t>
  </si>
  <si>
    <t>superior a 3 mesos</t>
  </si>
  <si>
    <t>1. Edificis residencials i terciari</t>
  </si>
  <si>
    <t>Es promociona la millora dels aïllaments?</t>
  </si>
  <si>
    <t>no</t>
  </si>
  <si>
    <t>molt puntualment</t>
  </si>
  <si>
    <t>regularment</t>
  </si>
  <si>
    <t>Es fomenta la implantació de l'energia solar tèrmica, biomassa o altres renovables per a usos tèrmics?</t>
  </si>
  <si>
    <t>Es fomenta la implantació de la solar fotovoltaica o d'altres renovables per produir electricitat</t>
  </si>
  <si>
    <t>Es promocionen els mecanismes d'estalvi d'aigua i recuperació d'aigües grises i/o de pluja</t>
  </si>
  <si>
    <t>Realitzeu campanyes de rehabilitació energètica:</t>
  </si>
  <si>
    <t>Planificació urbanística</t>
  </si>
  <si>
    <t>Revisió de criteris urbanístics per fomentar la ventilació urbana</t>
  </si>
  <si>
    <t>Land planning and building criteria to increase urban ventilation</t>
  </si>
  <si>
    <t>Change of colors and materials of pavements and facades by others that minimize the degree of solar radiation</t>
  </si>
  <si>
    <t>Risc 1</t>
  </si>
  <si>
    <t>Risc 2</t>
  </si>
  <si>
    <t>Risc 3</t>
  </si>
  <si>
    <t>Plans directors del verd i la biodiversitat</t>
  </si>
  <si>
    <t>Green areas &amp; biodiversity master plan</t>
  </si>
  <si>
    <t>http://eldigital.barcelona.cat/aixi-es-el-diposit-daigues-pluvials-del-parc-de-joan-miro_184980.html</t>
  </si>
  <si>
    <t>http://www.clabsa.es/cat/DipositsBCN.asp</t>
  </si>
  <si>
    <t>Canvis en l'oferta turística de muntanya</t>
  </si>
  <si>
    <t>Canvis en l'oferta turística de sol i platja</t>
  </si>
  <si>
    <t>Adhesió a la Carta Europea de Turisme Sostenible (CETS)</t>
  </si>
  <si>
    <t>OT de Parcs Naturals</t>
  </si>
  <si>
    <t xml:space="preserve">Establiment de convenis i consensos amb els sectors econòmics locals </t>
  </si>
  <si>
    <t xml:space="preserve">Agreements with local economy stakeholders </t>
  </si>
  <si>
    <t>CLINOMICS</t>
  </si>
  <si>
    <t>Changes in the mountain tourism offer</t>
  </si>
  <si>
    <t>Changes in the coast tourism offer</t>
  </si>
  <si>
    <t>European Charter for Sustainable Tourism adherence</t>
  </si>
  <si>
    <t>CATÀLEG</t>
  </si>
  <si>
    <t>Foment de la conservació i cultiu de les varietats locals</t>
  </si>
  <si>
    <t>Manteniment dels murs de pedra seca per aprofitar el seu paper biològic</t>
  </si>
  <si>
    <t>Manteniment i senyalització de camins i pistes forestals</t>
  </si>
  <si>
    <t>Redacció del pla de prevenció municipal d'incendis (PPI)</t>
  </si>
  <si>
    <t>Minimització de les podes per afavorir ombres</t>
  </si>
  <si>
    <t>Mecanismes per preveure estiatge en rius i rieres</t>
  </si>
  <si>
    <t>Algues i blooms</t>
  </si>
  <si>
    <t xml:space="preserve">L'agent impulsor dependrà d'on s'hagin de fer les consolidacions </t>
  </si>
  <si>
    <t>Canvi de colors i materials dels paviments i façanes per altres que minimitzin el grau de la radiació solar</t>
  </si>
  <si>
    <t>Use of padded soils (mulching)</t>
  </si>
  <si>
    <t>Cobertura Wi-Fi i de mòbil a tot el municipi</t>
  </si>
  <si>
    <t>Revisió de l’estat de les torres d'alta tensió</t>
  </si>
  <si>
    <t>Gerència d'infrastructures i mobilitat</t>
  </si>
  <si>
    <t>Oficina d'en Ferran Barba (?)</t>
  </si>
  <si>
    <t>OTPAI: tècnic / OTT (turisme): material</t>
  </si>
  <si>
    <t>Oficina tècnica de Prevenció municipal d'Incendis Forestals i Oficina Tècnica de Parcs Naturals</t>
  </si>
  <si>
    <t>OTEPA (rius)</t>
  </si>
  <si>
    <t>OTEPA (Escola del Mar)</t>
  </si>
  <si>
    <t>Salut Pública</t>
  </si>
  <si>
    <t>Optimitzar el manteniment de fonts, brolladors i estanys artificials</t>
  </si>
  <si>
    <t>Local tourist tax destined to create a fund to fight against climate change</t>
  </si>
  <si>
    <t>Cal informar als turistes i a la ciutadania del destí dels diners</t>
  </si>
  <si>
    <t>Consolidation of slopes or spaces with landslides risk</t>
  </si>
  <si>
    <t>Tempestes</t>
  </si>
  <si>
    <t>L'Ajuntament pot induir-ne l'extensió. En algun cas pot ser el promotor.</t>
  </si>
  <si>
    <t>Conscienciació envers el canvi climàtic</t>
  </si>
  <si>
    <t>Taxa turística local per a un fons de lluita contra el canvi climàtic</t>
  </si>
  <si>
    <t>Millora de les comunicacions</t>
  </si>
  <si>
    <t>Millora de les comunicacions, millora l'economia local, redueix la mobilitat, seguretat de la població,etc.</t>
  </si>
  <si>
    <t>Formació als professionals dels diferents sectors afectats envers el canvi climàtic</t>
  </si>
  <si>
    <t>Millora l'economia local</t>
  </si>
  <si>
    <t>Redueix la mobilitat</t>
  </si>
  <si>
    <t>Consciencació envers el canvi climàtic, millora l'economia local</t>
  </si>
  <si>
    <t xml:space="preserve">Training to professionals affected by climate change </t>
  </si>
  <si>
    <t>Formació al personal de l'Ajuntament afectat envers el canvi climàtic (manteniment del verd...)</t>
  </si>
  <si>
    <t xml:space="preserve">Training of the Council staff about climate change </t>
  </si>
  <si>
    <t>Consciencació envers el canvi climàtic</t>
  </si>
  <si>
    <t>Specific tourists campaigns for a sustainable resources use</t>
  </si>
  <si>
    <t>La CETS es dirigex a municipis amb Espais Naturals Protegits</t>
  </si>
  <si>
    <t>Manteniment dels ponts</t>
  </si>
  <si>
    <t>Aplicació d'un sistema de millora contínua per a emergències relacionades amb el canvi climàtic</t>
  </si>
  <si>
    <t xml:space="preserve">Actualització del DUPROCIM tenint en consideració els impactes associats al canvi climàtic </t>
  </si>
  <si>
    <t>Municipal Emergency Plan adapted to climate change impacts</t>
  </si>
  <si>
    <t>Accés limitat i senyalització a balmes, coves, guals (i zones on hi pugui haver crescudes importants)</t>
  </si>
  <si>
    <t>Millora la qualitat de vida</t>
  </si>
  <si>
    <t>Conscienciació envers el canvi climàtic, millora la qualitat de vida</t>
  </si>
  <si>
    <t>Adaptació (al canvi climàtic) del Consell de Salut del municipi</t>
  </si>
  <si>
    <t>Adaptation (to climate change) of the Council of Health of the municipality</t>
  </si>
  <si>
    <t>Obrir edificis públics amb climatització per acollir persones vulnerables</t>
  </si>
  <si>
    <t>Open public buildings with air conditioning to accommodate vulnerable people</t>
  </si>
  <si>
    <t xml:space="preserve">Adaptar els horaris dels serveis municipals a les condicions climàtiques </t>
  </si>
  <si>
    <t xml:space="preserve">Campanyes per a l'eradicació o contenció de plagues (mosquit tigre...) </t>
  </si>
  <si>
    <t xml:space="preserve">Campaigns for the plagues eradication or containment </t>
  </si>
  <si>
    <t>Tracking process and warnings for tropospheric ozone and allergens</t>
  </si>
  <si>
    <t>Millora la qualitat de vida, millora la qualitat de l'aire</t>
  </si>
  <si>
    <t>Millora la qualitat de l'aire</t>
  </si>
  <si>
    <t>Optimize the maintenance of sources, springs and artificial ponds</t>
  </si>
  <si>
    <t>Millora la qualitat de vida, garantia d'abastament</t>
  </si>
  <si>
    <t xml:space="preserve">Limitar l'accés motoritzat al medi natural </t>
  </si>
  <si>
    <t>Limiting the cars, motorbikes, quads... access to natural areas</t>
  </si>
  <si>
    <t>Millora la qualitat de l'entorn</t>
  </si>
  <si>
    <t>L'agent impulsor dependrà també d'altres organismes i de l'acord amb els propietaris</t>
  </si>
  <si>
    <t>Millora el turisme</t>
  </si>
  <si>
    <t xml:space="preserve">Cal treball conjunt amb el Ministerio </t>
  </si>
  <si>
    <t xml:space="preserve">Estratègia d'adaptació del verd urbà </t>
  </si>
  <si>
    <t xml:space="preserve">Urban green adaptation strategy </t>
  </si>
  <si>
    <t>Millora la gestió del verd</t>
  </si>
  <si>
    <t>Millora la gestió del verd, millora la qualitat de vida</t>
  </si>
  <si>
    <t>OT Parcs Naturals</t>
  </si>
  <si>
    <t>Augment de la biodiversitat, millora el turisme, millora l'economia local</t>
  </si>
  <si>
    <t>Malgrat que no sigui competència municipal, es poden promoure accions</t>
  </si>
  <si>
    <t>Conscienciació envers el canvi climàtic, millora el turisme, millora l'economia local</t>
  </si>
  <si>
    <t>Millora de la qualitat de l'entorn</t>
  </si>
  <si>
    <t>Degraded areas reforestation</t>
  </si>
  <si>
    <t>La implicació de l'Ajuntament dependrà dels indrets</t>
  </si>
  <si>
    <t>Millora la qualitat de l'entorn, millora el turisme</t>
  </si>
  <si>
    <t>Creació d'espais per a horts i  activitats similars</t>
  </si>
  <si>
    <t>Preservació de la riquesa forestal</t>
  </si>
  <si>
    <t>Preservació de la riquesa forestal, millora l'economia local</t>
  </si>
  <si>
    <t>Obertura de franges, perimetrals, reducció de densistats de bosc...</t>
  </si>
  <si>
    <t>Maintenance and signaling forest paths</t>
  </si>
  <si>
    <t>Millora el turisme, augment de la biodiversitat, preservació de la riquesa forestal</t>
  </si>
  <si>
    <t xml:space="preserve">Incentivació dels Instruments d’Ordenació Forestal (IOF) existents </t>
  </si>
  <si>
    <t>Irrigation systems changes for better adaption</t>
  </si>
  <si>
    <t>Millora de la qualitat urbana, augment de la biodiversitat</t>
  </si>
  <si>
    <t>OTPAT: tècnic</t>
  </si>
  <si>
    <t>Recovery of degraded urban areas (vegetable gardens,  naturalized green areas...)</t>
  </si>
  <si>
    <t>Recuperació dels espais verds</t>
  </si>
  <si>
    <t>Recuperació dels espais verds, millora de la qualitat urbana</t>
  </si>
  <si>
    <t xml:space="preserve">OTEPA: Tècnic  i econòmic </t>
  </si>
  <si>
    <t>Millora de la qualitat urbana, millora de la qualitat de vida</t>
  </si>
  <si>
    <t xml:space="preserve">OTCCS: tècnic </t>
  </si>
  <si>
    <t>Millora de la qualitat urbana, millora la qualitat de l'aire</t>
  </si>
  <si>
    <t>Augmentar la periodicitat de la neteja dels embornals</t>
  </si>
  <si>
    <t xml:space="preserve">Increase the sinks cleaning frequency </t>
  </si>
  <si>
    <t>Reducció de les despeses de manteniment</t>
  </si>
  <si>
    <t>Garantia d'abastament, reg de zones verdes</t>
  </si>
  <si>
    <t>Reg de zones verdes</t>
  </si>
  <si>
    <t>Estalvi d'aigua i energia</t>
  </si>
  <si>
    <t>Estalvi d'aigua, augment de la biodiversitat.</t>
  </si>
  <si>
    <t>Millora de la qualitat, millora la de qualitat del verd, augment de la biodiversitat</t>
  </si>
  <si>
    <t>Millora de la prevenció</t>
  </si>
  <si>
    <t>Millora de la qualitat urbana, millora de la prevenció</t>
  </si>
  <si>
    <t>Millora de la qualitat urbana, reducció de les despeses associades a la gestió</t>
  </si>
  <si>
    <t>Reducció de despeses associades al consum, millora de la gestió del verd</t>
  </si>
  <si>
    <t>Millora la prevenció, menors despeses per fer front als impactes</t>
  </si>
  <si>
    <t>Reducció de les despeses associades a la gestió</t>
  </si>
  <si>
    <t>Menors despeses per fer front als impactes</t>
  </si>
  <si>
    <t>Reducció de les despeses associades a la gestió, menor despesa de manteniment</t>
  </si>
  <si>
    <t>Menor despesa de manteniment</t>
  </si>
  <si>
    <t>Millora del paisatge urbà, menor despesa de manteniment</t>
  </si>
  <si>
    <t>Garantia d'abastament, autosuficiència</t>
  </si>
  <si>
    <t>Estalvi energètic, mitigació, reducció de les despeses corrents</t>
  </si>
  <si>
    <t>Reducció consum d'aigua i de la despesa associada</t>
  </si>
  <si>
    <t>COBENEFICIS</t>
  </si>
  <si>
    <t>Control i prevenció de plagues (processionària...)</t>
  </si>
  <si>
    <t>Pot ser NBS</t>
  </si>
  <si>
    <t>Ubicació dels contenidors en zones de baix risc</t>
  </si>
  <si>
    <t>Millora de les comunicacions, seguretat de la població</t>
  </si>
  <si>
    <t>Millora la qualitat de l'entorn, millora la qualitat de vida, millora l'economia local, millora el turisme</t>
  </si>
  <si>
    <t>Millora la qualitat de vida, millora la seguretat de la població</t>
  </si>
  <si>
    <t>Location of containers in low risk areas</t>
  </si>
  <si>
    <t>Millora de la seguretat de la població</t>
  </si>
  <si>
    <t xml:space="preserve">Creació d'itineraris que connectin les zones verdes urbanes amb el periurbà </t>
  </si>
  <si>
    <t>Millora del confort, millora la qualitat de l'aire</t>
  </si>
  <si>
    <t>Estalvi energètic, mitigació, reducció despeses corrents, millora la qualitat de vida</t>
  </si>
  <si>
    <t>Reducció consum d'aigua, reducció despeses corrents</t>
  </si>
  <si>
    <t>Millora el turisme, preservació de la riquesa forestal</t>
  </si>
  <si>
    <t xml:space="preserve">SEEP/Educació/Esports tècnic/ </t>
  </si>
  <si>
    <t>Problemes de compatibilitat amb la normativa CTE</t>
  </si>
  <si>
    <t>Promoció econòmica polígons</t>
  </si>
  <si>
    <t>Compra verda sostenible</t>
  </si>
  <si>
    <t>Green procurement</t>
  </si>
  <si>
    <t>SEEP</t>
  </si>
  <si>
    <t>OTEPA</t>
  </si>
  <si>
    <t>Disseny dels camins escolars, carrils bici, de vianants... Que incorporin efectes canvi climàtic</t>
  </si>
  <si>
    <t>OTCCS</t>
  </si>
  <si>
    <t>Esports/Turisme/vies locals/SEEP</t>
  </si>
  <si>
    <t>servei d'urbanisme</t>
  </si>
  <si>
    <t>Urbanisme/SEEP</t>
  </si>
  <si>
    <t>SEEP/esports i parcs naturals</t>
  </si>
  <si>
    <t>Cal tenir en compte els costos de manteniment i gestió</t>
  </si>
  <si>
    <t>també comença ser important el vent.</t>
  </si>
  <si>
    <t>OTAGA</t>
  </si>
  <si>
    <t>Pobresa energètica</t>
  </si>
  <si>
    <t>programa de medició de deutes de l'habitatge</t>
  </si>
  <si>
    <t>Activitats</t>
  </si>
  <si>
    <t>plans de resiliència</t>
  </si>
  <si>
    <t>seep</t>
  </si>
  <si>
    <t>Posicionament i capacitat d'influència en lxarxes i organismes internacionals</t>
  </si>
  <si>
    <t>RRII</t>
  </si>
  <si>
    <t>Forest biomass for thermal uses in buildings</t>
  </si>
  <si>
    <t>Biomassa forestal de proximitat per a usos tèrmics</t>
  </si>
  <si>
    <t>Baix (&lt;15.000€)</t>
  </si>
  <si>
    <t>Mig (15.000 a 40.000€)</t>
  </si>
  <si>
    <t>Alt (&gt;40.000€)</t>
  </si>
  <si>
    <t>Energia solar tèrmica en edificis municipals</t>
  </si>
  <si>
    <t>Solar thermal energy in municipal buildings</t>
  </si>
  <si>
    <t xml:space="preserve">Eina càlcul FV: https://www.diba.cat/web/alcaldespelclima/autoconsum  Aquestes actuacions, en els Plans d’acció per a l’energia sostenible i el clima estan incorporades, de forma més detallada, com a mesures de mitigació. </t>
  </si>
  <si>
    <t xml:space="preserve">OTPAT: tècnic  /SEEP </t>
  </si>
  <si>
    <t>09. Medi Ambient i biodiversitat</t>
  </si>
  <si>
    <t>3. Residus</t>
  </si>
  <si>
    <t>Hi ha un pla de compra i contractació sostenible?</t>
  </si>
  <si>
    <t>http://mediambient.gencat.cat/web/.content/home/ambits_dactuacio/atmosfera/qualitat_de_laire/avaluacio/campanya_vigilancia_nivells_dozo_troposferic/infografia_ozo.pdf</t>
  </si>
  <si>
    <t>Considereu que el manteniment de fonts, brolladors i estanys artificials és ...</t>
  </si>
  <si>
    <t>Es disposa d'un protocol d'actuació per al control i la prevenció de malalties tropicals?</t>
  </si>
  <si>
    <t>Es disposa d'un protocol d'actuació en cas d'onada de calor/ fred?</t>
  </si>
  <si>
    <t>Es disposa de protocol d'actuació en cas de superar els nivells d'ozó troposfèric?</t>
  </si>
  <si>
    <t>Hi ha activitat turística de muntanya</t>
  </si>
  <si>
    <t>Hi ha activitat turística de platja</t>
  </si>
  <si>
    <t>Es desenvolupen activitats turístiques en espais naturals protegits?</t>
  </si>
  <si>
    <t>Es desenvolupen campanyes per a l'eradicació del mosquit tigre?</t>
  </si>
  <si>
    <t>S'adapten els horaris per als treballadors d'exterior en funció de les condicions climàtiques?</t>
  </si>
  <si>
    <t>S'obren els edificis públics climatitzats per a persones vulnerables a les condicions climàtiques?</t>
  </si>
  <si>
    <t>El Consell de Salut municipal inclou l'adaptació al canvi climàtic?</t>
  </si>
  <si>
    <t>Protecció Civil i emergències</t>
  </si>
  <si>
    <t>Es duen a terme accions de pobresa energètica?</t>
  </si>
  <si>
    <t>Protocol d'actuació per episodis de contaminació atmosfèrica</t>
  </si>
  <si>
    <t>Hi ha un protocol d'actuació per episodis de contaminació atmosfèrica?</t>
  </si>
  <si>
    <t>Control d'espècies invasores</t>
  </si>
  <si>
    <t>programa de medició de deutes de l'habitatge???</t>
  </si>
  <si>
    <t>El DUPROCIM inclou els impactes associats al canvi climàtic?</t>
  </si>
  <si>
    <t>Els accessos a zones inundables (balmes, guals...) estan senyalats correctament?</t>
  </si>
  <si>
    <t>L'estat de manteniment dels ponts és correcte?</t>
  </si>
  <si>
    <t>FER LA FÓRMULA DE RESPOSTA</t>
  </si>
  <si>
    <t>Hi ha formació sobre el canvi climàtic al personal de l'Ajuntament sobre el canvi climàtic?</t>
  </si>
  <si>
    <t>Hi ha accés a internet a tot el municipi?</t>
  </si>
  <si>
    <t>Turisme i sector serveis (terciari)</t>
  </si>
  <si>
    <t>Hi ha alguna taxa turística local?</t>
  </si>
  <si>
    <t>FER LA PREGUNTA</t>
  </si>
  <si>
    <t>Establiment de convenis i consensos amb els sectors econòmics locals</t>
  </si>
  <si>
    <t>Consolidació dels talussos o espais amb risc d'esllevissades</t>
  </si>
  <si>
    <t>Agricultura, sector forestal i biodiversitat</t>
  </si>
  <si>
    <t>Hi ha un seguiment de les emergències relacionades amb el canvi climàtic?</t>
  </si>
  <si>
    <t>Hi ha Pla de Prevenció municipal d'Incendis (PPI)?</t>
  </si>
  <si>
    <t>Es fomenten les cobertes i les façanes verdes?</t>
  </si>
  <si>
    <t>Hi ha ordenança de construcció sostenible?</t>
  </si>
  <si>
    <t>Les restes de jardineria es reutilitzen?</t>
  </si>
  <si>
    <t>es poden reutilitzar només d'alguns barris?</t>
  </si>
  <si>
    <t>La neteja dels embornals es fa...</t>
  </si>
  <si>
    <t>La ubicació dels contenidors té en compte els riscos derivats del canvi climàtic?</t>
  </si>
  <si>
    <t>Hi ha zones permeables per a la recàrrega d'aqüífers?</t>
  </si>
  <si>
    <t>Sí, però no suficients</t>
  </si>
  <si>
    <t>SI(B27=taules!S3;"Avançar per estendre la telegestió, si més no, en les zones de major consum";SI(B27=taules!S2;"Seguir amb la implantació de la telegestió als regs";""))</t>
  </si>
  <si>
    <t>S'apliquen criteris de naturalització (jardineria, rieres...)?</t>
  </si>
  <si>
    <t xml:space="preserve">Es dissenyen els espais adequats al clima? </t>
  </si>
  <si>
    <t>Es fa recuperació d'espais degradats i periurbans?</t>
  </si>
  <si>
    <t>preservació dels espais periurbans</t>
  </si>
  <si>
    <t>Recuperació dels espais degradts urbans en horts o zones verdes naturalitzades</t>
  </si>
  <si>
    <r>
      <t xml:space="preserve">SI(B29="Sí";"";'llista accions'!B58)  CONCATENA  SI(B29="Sí";"";'llista accions'!B59)  CONCATENA  "espais de zona de refresc" </t>
    </r>
    <r>
      <rPr>
        <b/>
        <sz val="11"/>
        <color rgb="FFFF0000"/>
        <rFont val="Calibri"/>
        <family val="2"/>
        <scheme val="minor"/>
      </rPr>
      <t>acció 64</t>
    </r>
  </si>
  <si>
    <t>Teniu identificats els edificis amb més risc davant els efectes del canvi climàtic?</t>
  </si>
  <si>
    <t>ACCIÓ 68: Identificació de les infraestructures, edificis i equipaments concrets que poden estar afectats per inundacions, esllavissades, etc.</t>
  </si>
  <si>
    <t>La revisió dels usos en zones inundables és suficient/insuficient?</t>
  </si>
  <si>
    <t xml:space="preserve">ACCIÓ 64: Revisió dels usos en les zones inundables, amb un període de retorn més ajustat als impactes del canvi climàtic </t>
  </si>
  <si>
    <t>Solució basada en la natura</t>
  </si>
  <si>
    <t>Nom de l'acció</t>
  </si>
  <si>
    <t>Nom de l'acció (en anglès)</t>
  </si>
  <si>
    <t>OTPAT: econòmic, tècnic</t>
  </si>
  <si>
    <t xml:space="preserve">Aquestes actuacions estan incorporades en els PAESC de forma més detallada, com a mesures de mitigació. </t>
  </si>
  <si>
    <t>Cal anar en compte amb el dimensionat dels dipòsts atès la variabilitat de les fonts d'aigua i garantir el servei i mantenir connexió a xarxa.</t>
  </si>
  <si>
    <t>Habitatge,  Parcs</t>
  </si>
  <si>
    <t>Changes in the asphalt type</t>
  </si>
  <si>
    <t xml:space="preserve">Revisió dels ancoratges de les infraestructures energètiques com plaques solars </t>
  </si>
  <si>
    <t>Cal anar en compte amb el dimensionat i tenir clar que és de suport.</t>
  </si>
  <si>
    <t>Si el servei està concessionat el servei, incorporar-ho en la renovació de la concessió</t>
  </si>
  <si>
    <t>Cal tenir en consideració la qualitat en normativa sanitària</t>
  </si>
  <si>
    <t>xarxaenxarxa.diba.cat/sites/xarxaenxarxa.diba.cat/files/6_aigues_freatiques_badalona.pdf</t>
  </si>
  <si>
    <t xml:space="preserve"> Parcs</t>
  </si>
  <si>
    <t>Com a verd urbà, renaturalitza  la ciutat.</t>
  </si>
  <si>
    <t>Adapt the municipal staff schedules to the climatic conditions</t>
  </si>
  <si>
    <t>Llista d'accions per a l'adaptació al canvi climàtic</t>
  </si>
  <si>
    <t>Llistat d'accions per a l'adaptació al canvi climàtic</t>
  </si>
  <si>
    <t>Algunes indicacions</t>
  </si>
  <si>
    <t xml:space="preserve">És un llistat útil per a tots els municipis, tot i que la informació que conté s'enfoca clarament als municipis adherits al Pactes d'Alcaldes i Alcaldesses </t>
  </si>
  <si>
    <t>i en fase de redacció del seu PAESC o el seu Pla d'adaptació. Per aquest motiu, la classificació de les accions segueix les directrius establertes per l'Oficina Europea del Pacte.</t>
  </si>
  <si>
    <r>
      <rPr>
        <sz val="11"/>
        <color theme="1"/>
        <rFont val="Calibri"/>
        <family val="2"/>
      </rPr>
      <t xml:space="preserve">&gt; </t>
    </r>
    <r>
      <rPr>
        <sz val="11"/>
        <color theme="1"/>
        <rFont val="Calibri"/>
        <family val="2"/>
        <scheme val="minor"/>
      </rPr>
      <t>Per a cada ítem trobareu una descripció, que veureu tot cliclant a sobre la cel·la</t>
    </r>
  </si>
  <si>
    <t>&gt; Per a cada acció trobareu la següent informació:</t>
  </si>
  <si>
    <r>
      <t xml:space="preserve">Aquest Excel és la base per a una </t>
    </r>
    <r>
      <rPr>
        <b/>
        <sz val="11"/>
        <color theme="1"/>
        <rFont val="Calibri"/>
        <family val="2"/>
        <scheme val="minor"/>
      </rPr>
      <t>Guia d'accions d'adaptació</t>
    </r>
    <r>
      <rPr>
        <sz val="11"/>
        <color theme="1"/>
        <rFont val="Calibri"/>
        <family val="2"/>
        <scheme val="minor"/>
      </rPr>
      <t>, que inclourà una descripció més detallada de cadascuna i es publicarà properament.</t>
    </r>
  </si>
  <si>
    <t>Aquest llistat recull 124 accions amb l'objectiu de donar suport als municipis en el seu procés d'adaptació al canvi climàtc.</t>
  </si>
  <si>
    <t>Alt (&gt; 60.000€)</t>
  </si>
  <si>
    <t>Mig (15.000 a 60.000€)</t>
  </si>
  <si>
    <t>regar gespa camp de futbol amb aigua sobrant de la piscina (http://www.diba.cat/documents/63810/508804/xarxasost-pdf-Experienciesgestioaigua07-pdf.pdf)</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</si>
</sst>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9"/>
      <color theme="1"/>
      <name val="Calibri"/>
      <family val="2"/>
      <scheme val="minor"/>
    </font>
    <font>
      <b/>
      <sz val="9"/>
      <color theme="1"/>
      <name val="Calibri"/>
      <family val="2"/>
      <scheme val="minor"/>
    </font>
    <font>
      <b/>
      <sz val="24"/>
      <color theme="1"/>
      <name val="Calibri"/>
      <family val="2"/>
      <scheme val="minor"/>
    </font>
    <font>
      <sz val="24"/>
      <color theme="1"/>
      <name val="Calibri"/>
      <family val="2"/>
      <scheme val="minor"/>
    </font>
    <font>
      <sz val="14"/>
      <color theme="1"/>
      <name val="Calibri"/>
      <family val="2"/>
      <scheme val="minor"/>
    </font>
    <font>
      <b/>
      <sz val="14"/>
      <color theme="1"/>
      <name val="Calibri"/>
      <family val="2"/>
      <scheme val="minor"/>
    </font>
    <font>
      <sz val="9"/>
      <color rgb="FFFF0000"/>
      <name val="Calibri"/>
      <family val="2"/>
      <scheme val="minor"/>
    </font>
    <font>
      <sz val="11"/>
      <color theme="0"/>
      <name val="Calibri"/>
      <family val="2"/>
      <scheme val="minor"/>
    </font>
    <font>
      <u/>
      <sz val="11"/>
      <color theme="10"/>
      <name val="Calibri"/>
      <family val="2"/>
      <scheme val="minor"/>
    </font>
    <font>
      <sz val="9"/>
      <color indexed="81"/>
      <name val="Tahoma"/>
      <family val="2"/>
    </font>
    <font>
      <b/>
      <sz val="9"/>
      <color indexed="81"/>
      <name val="Tahoma"/>
      <family val="2"/>
    </font>
    <font>
      <b/>
      <sz val="11"/>
      <color theme="1"/>
      <name val="Calibri"/>
      <family val="2"/>
      <scheme val="minor"/>
    </font>
    <font>
      <u/>
      <sz val="11"/>
      <color theme="1"/>
      <name val="Calibri"/>
      <family val="2"/>
      <scheme val="minor"/>
    </font>
    <font>
      <sz val="10"/>
      <color theme="1"/>
      <name val="Calibri"/>
      <family val="2"/>
      <scheme val="minor"/>
    </font>
    <font>
      <sz val="11"/>
      <color theme="1"/>
      <name val="Calibri"/>
      <family val="2"/>
    </font>
    <font>
      <sz val="9"/>
      <color indexed="81"/>
      <name val="Tahoma"/>
      <charset val="1"/>
    </font>
    <font>
      <b/>
      <sz val="9"/>
      <color indexed="81"/>
      <name val="Tahoma"/>
      <charset val="1"/>
    </font>
    <font>
      <sz val="14"/>
      <color rgb="FFFF0000"/>
      <name val="Calibri"/>
      <family val="2"/>
      <scheme val="minor"/>
    </font>
    <font>
      <b/>
      <sz val="11"/>
      <color rgb="FFFF0000"/>
      <name val="Calibri"/>
      <family val="2"/>
      <scheme val="minor"/>
    </font>
    <font>
      <b/>
      <sz val="7"/>
      <color theme="1"/>
      <name val="Calibri"/>
      <family val="2"/>
      <scheme val="minor"/>
    </font>
    <font>
      <b/>
      <sz val="16"/>
      <color theme="1"/>
      <name val="Calibri"/>
      <family val="2"/>
      <scheme val="minor"/>
    </font>
  </fonts>
  <fills count="12">
    <fill>
      <patternFill patternType="none"/>
    </fill>
    <fill>
      <patternFill patternType="gray125"/>
    </fill>
    <fill>
      <patternFill patternType="solid">
        <fgColor theme="6" tint="0.79998168889431442"/>
        <bgColor indexed="64"/>
      </patternFill>
    </fill>
    <fill>
      <patternFill patternType="solid">
        <fgColor rgb="FFFF0000"/>
        <bgColor indexed="64"/>
      </patternFill>
    </fill>
    <fill>
      <patternFill patternType="solid">
        <fgColor theme="0"/>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2D050"/>
        <bgColor indexed="64"/>
      </patternFill>
    </fill>
    <fill>
      <patternFill patternType="solid">
        <fgColor rgb="FFFFFFCC"/>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8" tint="-0.249977111117893"/>
        <bgColor indexed="64"/>
      </patternFill>
    </fill>
  </fills>
  <borders count="37">
    <border>
      <left/>
      <right/>
      <top/>
      <bottom/>
      <diagonal/>
    </border>
    <border>
      <left/>
      <right/>
      <top/>
      <bottom style="medium">
        <color indexed="64"/>
      </bottom>
      <diagonal/>
    </border>
    <border>
      <left/>
      <right/>
      <top style="medium">
        <color indexed="64"/>
      </top>
      <bottom style="dashed">
        <color indexed="64"/>
      </bottom>
      <diagonal/>
    </border>
    <border>
      <left/>
      <right/>
      <top style="dashed">
        <color indexed="64"/>
      </top>
      <bottom style="dashed">
        <color indexed="64"/>
      </bottom>
      <diagonal/>
    </border>
    <border>
      <left/>
      <right/>
      <top/>
      <bottom style="double">
        <color auto="1"/>
      </bottom>
      <diagonal/>
    </border>
    <border>
      <left/>
      <right/>
      <top style="dotted">
        <color theme="1" tint="0.499984740745262"/>
      </top>
      <bottom style="dotted">
        <color theme="1" tint="0.499984740745262"/>
      </bottom>
      <diagonal/>
    </border>
    <border>
      <left/>
      <right/>
      <top/>
      <bottom style="dotted">
        <color theme="1" tint="0.499984740745262"/>
      </bottom>
      <diagonal/>
    </border>
    <border>
      <left/>
      <right/>
      <top/>
      <bottom style="dotted">
        <color theme="0" tint="-0.499984740745262"/>
      </bottom>
      <diagonal/>
    </border>
    <border>
      <left/>
      <right/>
      <top style="dotted">
        <color theme="0" tint="-0.499984740745262"/>
      </top>
      <bottom style="dotted">
        <color theme="0" tint="-0.499984740745262"/>
      </bottom>
      <diagonal/>
    </border>
    <border>
      <left/>
      <right style="hair">
        <color theme="0" tint="-0.499984740745262"/>
      </right>
      <top/>
      <bottom/>
      <diagonal/>
    </border>
    <border>
      <left style="hair">
        <color theme="0" tint="-0.499984740745262"/>
      </left>
      <right style="hair">
        <color theme="0" tint="-0.499984740745262"/>
      </right>
      <top/>
      <bottom/>
      <diagonal/>
    </border>
    <border>
      <left style="hair">
        <color theme="0" tint="-0.499984740745262"/>
      </left>
      <right style="hair">
        <color theme="0" tint="-0.34998626667073579"/>
      </right>
      <top/>
      <bottom/>
      <diagonal/>
    </border>
    <border>
      <left/>
      <right style="hair">
        <color theme="0" tint="-0.34998626667073579"/>
      </right>
      <top/>
      <bottom/>
      <diagonal/>
    </border>
    <border>
      <left style="hair">
        <color theme="0" tint="-0.34998626667073579"/>
      </left>
      <right style="hair">
        <color theme="0" tint="-0.34998626667073579"/>
      </right>
      <top/>
      <bottom/>
      <diagonal/>
    </border>
    <border>
      <left style="hair">
        <color theme="0" tint="-0.34998626667073579"/>
      </left>
      <right/>
      <top/>
      <bottom/>
      <diagonal/>
    </border>
    <border>
      <left style="hair">
        <color theme="0" tint="-0.34998626667073579"/>
      </left>
      <right style="hair">
        <color theme="0" tint="-0.499984740745262"/>
      </right>
      <top/>
      <bottom/>
      <diagonal/>
    </border>
    <border>
      <left/>
      <right/>
      <top/>
      <bottom style="thin">
        <color theme="8" tint="-0.249977111117893"/>
      </bottom>
      <diagonal/>
    </border>
    <border>
      <left style="medium">
        <color theme="8" tint="-0.249977111117893"/>
      </left>
      <right/>
      <top style="medium">
        <color theme="8" tint="-0.249977111117893"/>
      </top>
      <bottom style="dotted">
        <color theme="0" tint="-0.499984740745262"/>
      </bottom>
      <diagonal/>
    </border>
    <border>
      <left/>
      <right/>
      <top style="medium">
        <color theme="8" tint="-0.249977111117893"/>
      </top>
      <bottom style="dotted">
        <color theme="0" tint="-0.499984740745262"/>
      </bottom>
      <diagonal/>
    </border>
    <border>
      <left style="medium">
        <color theme="8" tint="-0.249977111117893"/>
      </left>
      <right/>
      <top style="dotted">
        <color theme="0" tint="-0.499984740745262"/>
      </top>
      <bottom style="dotted">
        <color theme="0" tint="-0.499984740745262"/>
      </bottom>
      <diagonal/>
    </border>
    <border>
      <left style="medium">
        <color theme="8" tint="-0.249977111117893"/>
      </left>
      <right/>
      <top/>
      <bottom style="dotted">
        <color theme="0" tint="-0.499984740745262"/>
      </bottom>
      <diagonal/>
    </border>
    <border>
      <left style="medium">
        <color theme="8" tint="-0.249977111117893"/>
      </left>
      <right/>
      <top/>
      <bottom style="dotted">
        <color theme="1" tint="0.499984740745262"/>
      </bottom>
      <diagonal/>
    </border>
    <border>
      <left style="medium">
        <color theme="8" tint="-0.249977111117893"/>
      </left>
      <right/>
      <top style="dotted">
        <color theme="1" tint="0.499984740745262"/>
      </top>
      <bottom style="dotted">
        <color theme="1" tint="0.499984740745262"/>
      </bottom>
      <diagonal/>
    </border>
    <border>
      <left style="medium">
        <color theme="8" tint="-0.249977111117893"/>
      </left>
      <right/>
      <top/>
      <bottom style="medium">
        <color theme="8" tint="-0.249977111117893"/>
      </bottom>
      <diagonal/>
    </border>
    <border>
      <left/>
      <right/>
      <top/>
      <bottom style="medium">
        <color theme="8" tint="-0.249977111117893"/>
      </bottom>
      <diagonal/>
    </border>
    <border>
      <left/>
      <right style="medium">
        <color theme="8" tint="-0.249977111117893"/>
      </right>
      <top/>
      <bottom style="medium">
        <color theme="8" tint="-0.249977111117893"/>
      </bottom>
      <diagonal/>
    </border>
    <border>
      <left style="medium">
        <color theme="8" tint="-0.249977111117893"/>
      </left>
      <right/>
      <top style="medium">
        <color theme="8" tint="-0.249977111117893"/>
      </top>
      <bottom style="medium">
        <color theme="8" tint="-0.249977111117893"/>
      </bottom>
      <diagonal/>
    </border>
    <border>
      <left/>
      <right/>
      <top style="medium">
        <color theme="8" tint="-0.249977111117893"/>
      </top>
      <bottom style="medium">
        <color theme="8" tint="-0.249977111117893"/>
      </bottom>
      <diagonal/>
    </border>
    <border>
      <left/>
      <right style="medium">
        <color theme="8" tint="-0.249977111117893"/>
      </right>
      <top style="medium">
        <color theme="8" tint="-0.249977111117893"/>
      </top>
      <bottom style="medium">
        <color theme="8" tint="-0.249977111117893"/>
      </bottom>
      <diagonal/>
    </border>
    <border>
      <left/>
      <right style="medium">
        <color theme="8" tint="-0.249977111117893"/>
      </right>
      <top style="medium">
        <color theme="8" tint="-0.249977111117893"/>
      </top>
      <bottom style="dotted">
        <color theme="0" tint="-0.499984740745262"/>
      </bottom>
      <diagonal/>
    </border>
    <border>
      <left/>
      <right style="medium">
        <color theme="8" tint="-0.249977111117893"/>
      </right>
      <top style="dotted">
        <color theme="0" tint="-0.499984740745262"/>
      </top>
      <bottom style="dotted">
        <color theme="0" tint="-0.499984740745262"/>
      </bottom>
      <diagonal/>
    </border>
    <border>
      <left/>
      <right style="medium">
        <color theme="8" tint="-0.249977111117893"/>
      </right>
      <top/>
      <bottom style="dotted">
        <color theme="0" tint="-0.499984740745262"/>
      </bottom>
      <diagonal/>
    </border>
    <border>
      <left/>
      <right style="medium">
        <color theme="8" tint="-0.249977111117893"/>
      </right>
      <top/>
      <bottom style="dotted">
        <color theme="1" tint="0.499984740745262"/>
      </bottom>
      <diagonal/>
    </border>
    <border>
      <left/>
      <right style="medium">
        <color theme="8" tint="-0.249977111117893"/>
      </right>
      <top style="dotted">
        <color theme="1" tint="0.499984740745262"/>
      </top>
      <bottom style="dotted">
        <color theme="1" tint="0.499984740745262"/>
      </bottom>
      <diagonal/>
    </border>
    <border>
      <left style="medium">
        <color rgb="FF009999"/>
      </left>
      <right/>
      <top style="medium">
        <color rgb="FF009999"/>
      </top>
      <bottom style="medium">
        <color rgb="FF009999"/>
      </bottom>
      <diagonal/>
    </border>
    <border>
      <left/>
      <right/>
      <top style="medium">
        <color rgb="FF009999"/>
      </top>
      <bottom style="medium">
        <color rgb="FF009999"/>
      </bottom>
      <diagonal/>
    </border>
    <border>
      <left/>
      <right style="medium">
        <color rgb="FF009999"/>
      </right>
      <top style="medium">
        <color rgb="FF009999"/>
      </top>
      <bottom style="medium">
        <color rgb="FF009999"/>
      </bottom>
      <diagonal/>
    </border>
  </borders>
  <cellStyleXfs count="2">
    <xf numFmtId="0" fontId="0" fillId="0" borderId="0"/>
    <xf numFmtId="0" fontId="9" fillId="0" borderId="0" applyNumberFormat="0" applyFill="0" applyBorder="0" applyAlignment="0" applyProtection="0"/>
  </cellStyleXfs>
  <cellXfs count="119">
    <xf numFmtId="0" fontId="0" fillId="0" borderId="0" xfId="0"/>
    <xf numFmtId="0" fontId="0" fillId="0" borderId="0" xfId="0" applyAlignment="1">
      <alignment horizontal="justify" vertical="center"/>
    </xf>
    <xf numFmtId="0" fontId="2" fillId="0" borderId="1" xfId="0" applyFont="1" applyBorder="1" applyAlignment="1">
      <alignment wrapText="1"/>
    </xf>
    <xf numFmtId="0" fontId="1" fillId="0" borderId="3" xfId="0" applyFont="1" applyBorder="1" applyAlignment="1">
      <alignment wrapText="1"/>
    </xf>
    <xf numFmtId="0" fontId="1" fillId="2" borderId="3" xfId="0" applyFont="1" applyFill="1" applyBorder="1" applyAlignment="1">
      <alignment wrapText="1"/>
    </xf>
    <xf numFmtId="0" fontId="7" fillId="0" borderId="2" xfId="0" applyFont="1" applyBorder="1" applyAlignment="1">
      <alignment wrapText="1"/>
    </xf>
    <xf numFmtId="0" fontId="3"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vertical="center" wrapText="1"/>
    </xf>
    <xf numFmtId="0" fontId="0" fillId="0" borderId="0" xfId="0" applyAlignment="1">
      <alignment vertical="center" wrapText="1"/>
    </xf>
    <xf numFmtId="0" fontId="7" fillId="0" borderId="3" xfId="0" applyFont="1" applyBorder="1" applyAlignment="1">
      <alignment wrapText="1"/>
    </xf>
    <xf numFmtId="0" fontId="0" fillId="0" borderId="0" xfId="0" applyAlignment="1">
      <alignment horizontal="right" vertical="center" wrapText="1"/>
    </xf>
    <xf numFmtId="0" fontId="0" fillId="0" borderId="0" xfId="0" applyFont="1" applyAlignment="1">
      <alignment vertical="center" wrapText="1"/>
    </xf>
    <xf numFmtId="0" fontId="6" fillId="0" borderId="4" xfId="0" applyFont="1" applyBorder="1" applyAlignment="1">
      <alignment vertical="center" wrapText="1"/>
    </xf>
    <xf numFmtId="0" fontId="5" fillId="0" borderId="4" xfId="0" applyFont="1" applyBorder="1" applyAlignment="1">
      <alignment vertical="center" wrapText="1"/>
    </xf>
    <xf numFmtId="0" fontId="0" fillId="0" borderId="4" xfId="0" applyFont="1" applyBorder="1" applyAlignment="1">
      <alignment vertical="center" wrapText="1"/>
    </xf>
    <xf numFmtId="0" fontId="0" fillId="0" borderId="4" xfId="0" applyBorder="1" applyAlignment="1">
      <alignment vertical="center" wrapText="1"/>
    </xf>
    <xf numFmtId="0" fontId="6" fillId="0" borderId="0" xfId="0" applyFont="1" applyBorder="1" applyAlignment="1">
      <alignment vertical="center" wrapText="1"/>
    </xf>
    <xf numFmtId="0" fontId="5" fillId="0" borderId="0" xfId="0" applyFont="1" applyBorder="1" applyAlignment="1">
      <alignment vertical="center" wrapText="1"/>
    </xf>
    <xf numFmtId="0" fontId="0" fillId="0" borderId="0" xfId="0" applyFont="1" applyBorder="1" applyAlignment="1">
      <alignment vertical="center" wrapText="1"/>
    </xf>
    <xf numFmtId="0" fontId="0" fillId="0" borderId="0" xfId="0" applyBorder="1" applyAlignment="1">
      <alignment vertical="center" wrapText="1"/>
    </xf>
    <xf numFmtId="0" fontId="7" fillId="2" borderId="3" xfId="0" applyFont="1" applyFill="1" applyBorder="1" applyAlignment="1">
      <alignment wrapText="1"/>
    </xf>
    <xf numFmtId="0" fontId="1" fillId="3" borderId="3" xfId="0" applyFont="1" applyFill="1" applyBorder="1" applyAlignment="1">
      <alignment wrapText="1"/>
    </xf>
    <xf numFmtId="0" fontId="8" fillId="0" borderId="0" xfId="0" applyFont="1" applyAlignment="1">
      <alignment horizontal="right" vertical="center" wrapText="1"/>
    </xf>
    <xf numFmtId="0" fontId="0" fillId="3" borderId="0" xfId="0" applyFill="1" applyAlignment="1">
      <alignment vertical="center" wrapText="1"/>
    </xf>
    <xf numFmtId="0" fontId="0" fillId="0" borderId="0" xfId="0" applyFill="1" applyAlignment="1">
      <alignment horizontal="right" vertical="center" wrapText="1"/>
    </xf>
    <xf numFmtId="0" fontId="0" fillId="0" borderId="0" xfId="0" applyFill="1" applyAlignment="1">
      <alignment vertical="center" wrapText="1"/>
    </xf>
    <xf numFmtId="0" fontId="0" fillId="0" borderId="0" xfId="0" applyFont="1" applyFill="1" applyAlignment="1">
      <alignment vertical="center" wrapText="1"/>
    </xf>
    <xf numFmtId="0" fontId="0" fillId="0" borderId="4" xfId="0" applyFont="1" applyFill="1" applyBorder="1" applyAlignment="1">
      <alignment vertical="center" wrapText="1"/>
    </xf>
    <xf numFmtId="0" fontId="1" fillId="0" borderId="0" xfId="0" applyFont="1" applyAlignment="1"/>
    <xf numFmtId="0" fontId="6" fillId="0" borderId="0" xfId="0" applyFont="1" applyBorder="1" applyAlignment="1">
      <alignment horizontal="left" vertical="center" wrapText="1"/>
    </xf>
    <xf numFmtId="0" fontId="1" fillId="0" borderId="0" xfId="0" applyFont="1" applyAlignment="1">
      <alignment vertical="top" wrapText="1"/>
    </xf>
    <xf numFmtId="0" fontId="1" fillId="0" borderId="0" xfId="0" applyFont="1" applyFill="1" applyAlignment="1">
      <alignment vertical="top" wrapText="1"/>
    </xf>
    <xf numFmtId="0" fontId="1" fillId="0" borderId="0" xfId="0" applyFont="1" applyBorder="1" applyAlignment="1">
      <alignment vertical="top" wrapText="1"/>
    </xf>
    <xf numFmtId="0" fontId="1" fillId="0" borderId="0" xfId="0" applyFont="1" applyBorder="1" applyAlignment="1">
      <alignment horizontal="center" vertical="top" wrapText="1"/>
    </xf>
    <xf numFmtId="0" fontId="1" fillId="0" borderId="0" xfId="0" applyFont="1" applyFill="1" applyBorder="1" applyAlignment="1">
      <alignment vertical="top" wrapText="1"/>
    </xf>
    <xf numFmtId="0" fontId="1" fillId="0" borderId="0" xfId="0" applyFont="1" applyAlignment="1">
      <alignment horizontal="center" vertical="top" wrapText="1"/>
    </xf>
    <xf numFmtId="0" fontId="0" fillId="0" borderId="0" xfId="0" applyFont="1" applyFill="1" applyAlignment="1">
      <alignment vertical="top" wrapText="1"/>
    </xf>
    <xf numFmtId="0" fontId="13" fillId="0" borderId="0" xfId="1" applyFont="1" applyFill="1" applyAlignment="1">
      <alignment horizontal="left" vertical="top" wrapText="1"/>
    </xf>
    <xf numFmtId="0" fontId="14" fillId="0" borderId="0" xfId="0" applyFont="1" applyBorder="1" applyAlignment="1">
      <alignment vertical="top" wrapText="1"/>
    </xf>
    <xf numFmtId="0" fontId="5" fillId="0" borderId="0" xfId="0" applyFont="1" applyAlignment="1">
      <alignment vertical="top" wrapText="1"/>
    </xf>
    <xf numFmtId="0" fontId="1" fillId="4" borderId="0" xfId="0" applyFont="1" applyFill="1" applyBorder="1" applyAlignment="1">
      <alignment vertical="top" wrapText="1"/>
    </xf>
    <xf numFmtId="0" fontId="1" fillId="0" borderId="8" xfId="0" applyFont="1" applyFill="1" applyBorder="1" applyAlignment="1">
      <alignment wrapText="1"/>
    </xf>
    <xf numFmtId="0" fontId="1" fillId="0" borderId="8" xfId="0" applyFont="1" applyFill="1" applyBorder="1" applyAlignment="1">
      <alignment horizontal="center" wrapText="1"/>
    </xf>
    <xf numFmtId="0" fontId="1" fillId="0" borderId="7" xfId="0" applyFont="1" applyFill="1" applyBorder="1" applyAlignment="1">
      <alignment wrapText="1"/>
    </xf>
    <xf numFmtId="0" fontId="1" fillId="0" borderId="7" xfId="0" applyFont="1" applyFill="1" applyBorder="1" applyAlignment="1">
      <alignment horizontal="center" wrapText="1"/>
    </xf>
    <xf numFmtId="0" fontId="1" fillId="0" borderId="6" xfId="0" applyFont="1" applyFill="1" applyBorder="1" applyAlignment="1">
      <alignment wrapText="1"/>
    </xf>
    <xf numFmtId="0" fontId="1" fillId="0" borderId="6" xfId="0" applyFont="1" applyFill="1" applyBorder="1" applyAlignment="1">
      <alignment horizontal="center" wrapText="1"/>
    </xf>
    <xf numFmtId="0" fontId="1" fillId="0" borderId="5" xfId="0" applyFont="1" applyFill="1" applyBorder="1" applyAlignment="1">
      <alignment wrapText="1"/>
    </xf>
    <xf numFmtId="0" fontId="1" fillId="0" borderId="5" xfId="0" applyFont="1" applyFill="1" applyBorder="1" applyAlignment="1">
      <alignment horizontal="center" wrapText="1"/>
    </xf>
    <xf numFmtId="0" fontId="0" fillId="4" borderId="0" xfId="0" applyFill="1"/>
    <xf numFmtId="0" fontId="12" fillId="4" borderId="0" xfId="0" applyFont="1" applyFill="1"/>
    <xf numFmtId="0" fontId="1" fillId="4" borderId="0" xfId="0" applyFont="1" applyFill="1"/>
    <xf numFmtId="0" fontId="1" fillId="4" borderId="9" xfId="0" applyFont="1" applyFill="1" applyBorder="1"/>
    <xf numFmtId="0" fontId="1" fillId="4" borderId="10" xfId="0" applyFont="1" applyFill="1" applyBorder="1"/>
    <xf numFmtId="0" fontId="1" fillId="4" borderId="0" xfId="0" applyFont="1" applyFill="1" applyBorder="1"/>
    <xf numFmtId="0" fontId="1" fillId="5" borderId="0" xfId="0" applyFont="1" applyFill="1" applyBorder="1" applyAlignment="1">
      <alignment vertical="top" wrapText="1"/>
    </xf>
    <xf numFmtId="0" fontId="1" fillId="5" borderId="0" xfId="0" applyFont="1" applyFill="1" applyBorder="1" applyAlignment="1">
      <alignment horizontal="center" vertical="top" wrapText="1"/>
    </xf>
    <xf numFmtId="0" fontId="1" fillId="5" borderId="0" xfId="0" applyFont="1" applyFill="1" applyAlignment="1">
      <alignment vertical="top" wrapText="1"/>
    </xf>
    <xf numFmtId="0" fontId="5" fillId="4" borderId="0" xfId="0" applyFont="1" applyFill="1" applyAlignment="1">
      <alignment vertical="center" wrapText="1"/>
    </xf>
    <xf numFmtId="0" fontId="1" fillId="4" borderId="11" xfId="0" applyFont="1" applyFill="1" applyBorder="1"/>
    <xf numFmtId="0" fontId="1" fillId="4" borderId="12" xfId="0" applyFont="1" applyFill="1" applyBorder="1"/>
    <xf numFmtId="0" fontId="1" fillId="4" borderId="13" xfId="0" applyFont="1" applyFill="1" applyBorder="1" applyAlignment="1">
      <alignment vertical="top" wrapText="1"/>
    </xf>
    <xf numFmtId="0" fontId="1" fillId="4" borderId="13" xfId="0" applyFont="1" applyFill="1" applyBorder="1"/>
    <xf numFmtId="0" fontId="1" fillId="4" borderId="14" xfId="0" applyFont="1" applyFill="1" applyBorder="1"/>
    <xf numFmtId="0" fontId="1" fillId="4" borderId="15" xfId="0" applyFont="1" applyFill="1" applyBorder="1"/>
    <xf numFmtId="0" fontId="5" fillId="0" borderId="0" xfId="0" applyFont="1" applyFill="1" applyAlignment="1">
      <alignment vertical="center" wrapText="1"/>
    </xf>
    <xf numFmtId="0" fontId="0" fillId="0" borderId="0" xfId="0" applyAlignment="1">
      <alignment horizontal="right"/>
    </xf>
    <xf numFmtId="0" fontId="0" fillId="6" borderId="0" xfId="0" applyFill="1" applyAlignment="1">
      <alignment vertical="center" wrapText="1"/>
    </xf>
    <xf numFmtId="0" fontId="0" fillId="6" borderId="0" xfId="0" applyFill="1" applyAlignment="1">
      <alignment horizontal="right" vertical="center" wrapText="1"/>
    </xf>
    <xf numFmtId="0" fontId="18" fillId="0" borderId="0" xfId="0" applyFont="1" applyFill="1" applyAlignment="1">
      <alignment vertical="center" wrapText="1"/>
    </xf>
    <xf numFmtId="0" fontId="0" fillId="6" borderId="0" xfId="0" applyFont="1" applyFill="1" applyAlignment="1">
      <alignment vertical="center" wrapText="1"/>
    </xf>
    <xf numFmtId="0" fontId="0" fillId="7" borderId="0" xfId="0" applyFill="1" applyAlignment="1">
      <alignment vertical="center" wrapText="1"/>
    </xf>
    <xf numFmtId="0" fontId="1" fillId="6" borderId="7" xfId="0" applyFont="1" applyFill="1" applyBorder="1" applyAlignment="1">
      <alignment wrapText="1"/>
    </xf>
    <xf numFmtId="0" fontId="1" fillId="8" borderId="8" xfId="0" applyFont="1" applyFill="1" applyBorder="1" applyAlignment="1">
      <alignment wrapText="1"/>
    </xf>
    <xf numFmtId="0" fontId="1" fillId="8" borderId="8" xfId="0" applyFont="1" applyFill="1" applyBorder="1" applyAlignment="1">
      <alignment horizontal="center" wrapText="1"/>
    </xf>
    <xf numFmtId="0" fontId="1" fillId="8" borderId="0" xfId="0" applyFont="1" applyFill="1" applyAlignment="1">
      <alignment vertical="top" wrapText="1"/>
    </xf>
    <xf numFmtId="0" fontId="2" fillId="9" borderId="0" xfId="0" applyFont="1" applyFill="1" applyAlignment="1">
      <alignment wrapText="1"/>
    </xf>
    <xf numFmtId="0" fontId="2" fillId="9" borderId="0" xfId="0" applyFont="1" applyFill="1" applyAlignment="1">
      <alignment vertical="top" wrapText="1"/>
    </xf>
    <xf numFmtId="0" fontId="14" fillId="0" borderId="0" xfId="0" applyFont="1" applyAlignment="1">
      <alignment vertical="top"/>
    </xf>
    <xf numFmtId="0" fontId="2" fillId="10" borderId="0" xfId="0" applyFont="1" applyFill="1" applyAlignment="1">
      <alignment vertical="top" wrapText="1"/>
    </xf>
    <xf numFmtId="0" fontId="1" fillId="10" borderId="0" xfId="0" applyFont="1" applyFill="1" applyAlignment="1">
      <alignment vertical="top" wrapText="1"/>
    </xf>
    <xf numFmtId="0" fontId="1" fillId="0" borderId="16" xfId="0" applyFont="1" applyFill="1" applyBorder="1" applyAlignment="1">
      <alignment vertical="top" wrapText="1"/>
    </xf>
    <xf numFmtId="0" fontId="1" fillId="0" borderId="17" xfId="0" applyFont="1" applyFill="1" applyBorder="1" applyAlignment="1">
      <alignment wrapText="1"/>
    </xf>
    <xf numFmtId="0" fontId="1" fillId="0" borderId="18" xfId="0" applyFont="1" applyFill="1" applyBorder="1" applyAlignment="1">
      <alignment wrapText="1"/>
    </xf>
    <xf numFmtId="0" fontId="1" fillId="0" borderId="18" xfId="0" applyFont="1" applyFill="1" applyBorder="1" applyAlignment="1">
      <alignment horizontal="center" wrapText="1"/>
    </xf>
    <xf numFmtId="0" fontId="1" fillId="8" borderId="19" xfId="0" applyFont="1" applyFill="1" applyBorder="1" applyAlignment="1">
      <alignment wrapText="1"/>
    </xf>
    <xf numFmtId="0" fontId="1" fillId="0" borderId="19" xfId="0" applyFont="1" applyFill="1" applyBorder="1" applyAlignment="1">
      <alignment wrapText="1"/>
    </xf>
    <xf numFmtId="0" fontId="1" fillId="0" borderId="20" xfId="0" applyFont="1" applyFill="1" applyBorder="1" applyAlignment="1">
      <alignment wrapText="1"/>
    </xf>
    <xf numFmtId="0" fontId="1" fillId="0" borderId="21" xfId="0" applyFont="1" applyFill="1" applyBorder="1" applyAlignment="1">
      <alignment wrapText="1"/>
    </xf>
    <xf numFmtId="0" fontId="1" fillId="0" borderId="22" xfId="0" applyFont="1" applyFill="1" applyBorder="1" applyAlignment="1">
      <alignment wrapText="1"/>
    </xf>
    <xf numFmtId="0" fontId="1" fillId="0" borderId="23" xfId="0" applyFont="1" applyFill="1" applyBorder="1" applyAlignment="1">
      <alignment wrapText="1"/>
    </xf>
    <xf numFmtId="0" fontId="1" fillId="0" borderId="24" xfId="0" applyFont="1" applyFill="1" applyBorder="1" applyAlignment="1">
      <alignment wrapText="1"/>
    </xf>
    <xf numFmtId="0" fontId="1" fillId="0" borderId="24" xfId="0" applyFont="1" applyFill="1" applyBorder="1" applyAlignment="1">
      <alignment horizontal="center" wrapText="1"/>
    </xf>
    <xf numFmtId="0" fontId="1" fillId="0" borderId="25" xfId="0" applyFont="1" applyFill="1" applyBorder="1" applyAlignment="1">
      <alignment wrapText="1"/>
    </xf>
    <xf numFmtId="0" fontId="2" fillId="9" borderId="26" xfId="0" applyFont="1" applyFill="1" applyBorder="1" applyAlignment="1">
      <alignment wrapText="1"/>
    </xf>
    <xf numFmtId="0" fontId="2" fillId="9" borderId="27" xfId="0" applyFont="1" applyFill="1" applyBorder="1" applyAlignment="1">
      <alignment wrapText="1"/>
    </xf>
    <xf numFmtId="0" fontId="2" fillId="9" borderId="28" xfId="0" applyFont="1" applyFill="1" applyBorder="1" applyAlignment="1">
      <alignment wrapText="1"/>
    </xf>
    <xf numFmtId="0" fontId="1" fillId="0" borderId="29" xfId="0" applyFont="1" applyFill="1" applyBorder="1" applyAlignment="1">
      <alignment wrapText="1"/>
    </xf>
    <xf numFmtId="0" fontId="1" fillId="8" borderId="30" xfId="0" applyFont="1" applyFill="1" applyBorder="1" applyAlignment="1">
      <alignment wrapText="1"/>
    </xf>
    <xf numFmtId="0" fontId="1" fillId="0" borderId="30" xfId="0" applyFont="1" applyFill="1" applyBorder="1" applyAlignment="1">
      <alignment wrapText="1"/>
    </xf>
    <xf numFmtId="0" fontId="1" fillId="0" borderId="31" xfId="0" applyFont="1" applyFill="1" applyBorder="1" applyAlignment="1">
      <alignment wrapText="1"/>
    </xf>
    <xf numFmtId="0" fontId="1" fillId="0" borderId="32" xfId="0" applyFont="1" applyFill="1" applyBorder="1" applyAlignment="1">
      <alignment wrapText="1"/>
    </xf>
    <xf numFmtId="0" fontId="1" fillId="0" borderId="33" xfId="0" applyFont="1" applyFill="1" applyBorder="1" applyAlignment="1">
      <alignment wrapText="1"/>
    </xf>
    <xf numFmtId="0" fontId="1" fillId="10" borderId="0" xfId="0" applyFont="1" applyFill="1" applyAlignment="1">
      <alignment horizontal="center" vertical="top" wrapText="1"/>
    </xf>
    <xf numFmtId="0" fontId="20" fillId="9" borderId="27" xfId="0" applyFont="1" applyFill="1" applyBorder="1" applyAlignment="1">
      <alignment wrapText="1"/>
    </xf>
    <xf numFmtId="0" fontId="0" fillId="10" borderId="0" xfId="0" applyFill="1"/>
    <xf numFmtId="0" fontId="0" fillId="11" borderId="0" xfId="0" applyFill="1"/>
    <xf numFmtId="0" fontId="21" fillId="4" borderId="0" xfId="0" applyFont="1" applyFill="1"/>
    <xf numFmtId="0" fontId="0" fillId="4" borderId="0" xfId="0" applyFill="1" applyBorder="1"/>
    <xf numFmtId="0" fontId="2" fillId="9" borderId="34" xfId="0" applyFont="1" applyFill="1" applyBorder="1" applyAlignment="1">
      <alignment wrapText="1"/>
    </xf>
    <xf numFmtId="0" fontId="2" fillId="9" borderId="35" xfId="0" applyFont="1" applyFill="1" applyBorder="1" applyAlignment="1">
      <alignment wrapText="1"/>
    </xf>
    <xf numFmtId="0" fontId="20" fillId="9" borderId="35" xfId="0" applyFont="1" applyFill="1" applyBorder="1" applyAlignment="1">
      <alignment wrapText="1"/>
    </xf>
    <xf numFmtId="0" fontId="2" fillId="9" borderId="36" xfId="0" applyFont="1" applyFill="1" applyBorder="1" applyAlignment="1">
      <alignment wrapText="1"/>
    </xf>
    <xf numFmtId="0" fontId="1" fillId="4" borderId="0" xfId="0" applyFont="1" applyFill="1" applyAlignment="1">
      <alignment horizontal="left" vertical="center"/>
    </xf>
    <xf numFmtId="0" fontId="1" fillId="4" borderId="14" xfId="0" applyFont="1" applyFill="1" applyBorder="1" applyAlignment="1">
      <alignment horizontal="left" vertical="center"/>
    </xf>
    <xf numFmtId="0" fontId="1" fillId="4" borderId="0" xfId="0" applyFont="1" applyFill="1" applyBorder="1" applyAlignment="1">
      <alignment horizontal="left" vertical="center"/>
    </xf>
    <xf numFmtId="0" fontId="1" fillId="4" borderId="12" xfId="0" applyFont="1" applyFill="1" applyBorder="1" applyAlignment="1">
      <alignment horizontal="left" vertical="center"/>
    </xf>
    <xf numFmtId="0" fontId="5" fillId="0" borderId="0" xfId="0" applyFont="1" applyAlignment="1">
      <alignment horizontal="left" vertical="center" wrapText="1"/>
    </xf>
  </cellXfs>
  <cellStyles count="2">
    <cellStyle name="Enllaç" xfId="1" builtinId="8"/>
    <cellStyle name="Normal" xfId="0" builtinId="0"/>
  </cellStyles>
  <dxfs count="65">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ont>
        <b val="0"/>
        <i val="0"/>
        <color auto="1"/>
      </font>
    </dxf>
    <dxf>
      <fill>
        <patternFill>
          <bgColor theme="2"/>
        </patternFill>
      </fill>
      <border>
        <left style="dotted">
          <color auto="1"/>
        </left>
        <right style="dotted">
          <color auto="1"/>
        </right>
        <top style="dotted">
          <color auto="1"/>
        </top>
        <bottom style="dotted">
          <color auto="1"/>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patternType="solid">
          <bgColor theme="0"/>
        </patternFill>
      </fill>
      <border>
        <left/>
        <right/>
        <top/>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
      <fill>
        <patternFill>
          <bgColor theme="2"/>
        </patternFill>
      </fill>
      <border>
        <left style="dotted">
          <color auto="1"/>
        </left>
        <right style="dotted">
          <color auto="1"/>
        </right>
        <top style="dotted">
          <color auto="1"/>
        </top>
        <bottom style="dotted">
          <color auto="1"/>
        </bottom>
        <vertical/>
        <horizontal/>
      </border>
    </dxf>
  </dxfs>
  <tableStyles count="0" defaultTableStyle="TableStyleMedium2" defaultPivotStyle="PivotStyleLight16"/>
  <colors>
    <mruColors>
      <color rgb="FF0099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hyperlink" Target="#check2!A1"/></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hyperlink" Target="#check2!A1"/></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11</xdr:col>
      <xdr:colOff>333375</xdr:colOff>
      <xdr:row>3</xdr:row>
      <xdr:rowOff>38100</xdr:rowOff>
    </xdr:from>
    <xdr:to>
      <xdr:col>14</xdr:col>
      <xdr:colOff>565900</xdr:colOff>
      <xdr:row>6</xdr:row>
      <xdr:rowOff>161926</xdr:rowOff>
    </xdr:to>
    <xdr:pic>
      <xdr:nvPicPr>
        <xdr:cNvPr id="2" name="Imatge 1" descr="Resultado de imagen de diputació de barcelona diba obert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72775" y="533400"/>
          <a:ext cx="2223250" cy="561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310479</xdr:colOff>
      <xdr:row>6</xdr:row>
      <xdr:rowOff>95250</xdr:rowOff>
    </xdr:from>
    <xdr:to>
      <xdr:col>14</xdr:col>
      <xdr:colOff>476251</xdr:colOff>
      <xdr:row>12</xdr:row>
      <xdr:rowOff>28575</xdr:rowOff>
    </xdr:to>
    <xdr:pic>
      <xdr:nvPicPr>
        <xdr:cNvPr id="3" name="Imatge 2" descr="Resultado de imagen de Pacte dels alcaldes i el clima"/>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6170"/>
        <a:stretch/>
      </xdr:blipFill>
      <xdr:spPr bwMode="auto">
        <a:xfrm>
          <a:off x="11521404" y="1028700"/>
          <a:ext cx="1384972" cy="83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582706</xdr:colOff>
      <xdr:row>58</xdr:row>
      <xdr:rowOff>257736</xdr:rowOff>
    </xdr:from>
    <xdr:to>
      <xdr:col>4</xdr:col>
      <xdr:colOff>235324</xdr:colOff>
      <xdr:row>61</xdr:row>
      <xdr:rowOff>100853</xdr:rowOff>
    </xdr:to>
    <xdr:sp macro="" textlink="">
      <xdr:nvSpPr>
        <xdr:cNvPr id="4" name="Rectangle arrodonit 3">
          <a:hlinkClick xmlns:r="http://schemas.openxmlformats.org/officeDocument/2006/relationships" r:id="rId1"/>
        </xdr:cNvPr>
        <xdr:cNvSpPr/>
      </xdr:nvSpPr>
      <xdr:spPr>
        <a:xfrm>
          <a:off x="8695765" y="11844618"/>
          <a:ext cx="2846294" cy="795617"/>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ctr"/>
          <a:endParaRPr lang="ca-ES" sz="1600" b="1"/>
        </a:p>
        <a:p>
          <a:pPr algn="ctr"/>
          <a:r>
            <a:rPr lang="ca-ES" sz="1600" b="1"/>
            <a:t>Continuar el check list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69021</xdr:colOff>
      <xdr:row>1</xdr:row>
      <xdr:rowOff>276712</xdr:rowOff>
    </xdr:from>
    <xdr:to>
      <xdr:col>23</xdr:col>
      <xdr:colOff>41413</xdr:colOff>
      <xdr:row>2</xdr:row>
      <xdr:rowOff>289255</xdr:rowOff>
    </xdr:to>
    <xdr:pic>
      <xdr:nvPicPr>
        <xdr:cNvPr id="4" name="Imatge 3" descr="Resultado de imagen de diputació de barcelona diba obert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476304" y="815082"/>
          <a:ext cx="1187174" cy="6171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582706</xdr:colOff>
      <xdr:row>46</xdr:row>
      <xdr:rowOff>257736</xdr:rowOff>
    </xdr:from>
    <xdr:to>
      <xdr:col>4</xdr:col>
      <xdr:colOff>235324</xdr:colOff>
      <xdr:row>49</xdr:row>
      <xdr:rowOff>100853</xdr:rowOff>
    </xdr:to>
    <xdr:sp macro="" textlink="">
      <xdr:nvSpPr>
        <xdr:cNvPr id="2" name="Rectangle arrodonit 1">
          <a:hlinkClick xmlns:r="http://schemas.openxmlformats.org/officeDocument/2006/relationships" r:id="rId1"/>
        </xdr:cNvPr>
        <xdr:cNvSpPr/>
      </xdr:nvSpPr>
      <xdr:spPr>
        <a:xfrm>
          <a:off x="8698006" y="12059211"/>
          <a:ext cx="2843493" cy="795617"/>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ctr"/>
          <a:endParaRPr lang="ca-ES" sz="1600" b="1"/>
        </a:p>
        <a:p>
          <a:pPr algn="ctr"/>
          <a:r>
            <a:rPr lang="ca-ES" sz="1600" b="1"/>
            <a:t>Continuar el check list</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0</xdr:colOff>
      <xdr:row>15</xdr:row>
      <xdr:rowOff>0</xdr:rowOff>
    </xdr:from>
    <xdr:to>
      <xdr:col>5</xdr:col>
      <xdr:colOff>577574</xdr:colOff>
      <xdr:row>18</xdr:row>
      <xdr:rowOff>45676</xdr:rowOff>
    </xdr:to>
    <xdr:pic>
      <xdr:nvPicPr>
        <xdr:cNvPr id="2" name="Imatge 1" descr="Resultado de imagen de diputació de barcelona diba obert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4050" y="2857500"/>
          <a:ext cx="1187174" cy="6171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l'Office">
  <a:themeElements>
    <a:clrScheme name="Ofici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ci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ci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O43"/>
  <sheetViews>
    <sheetView workbookViewId="0">
      <selection activeCell="N13" sqref="N13"/>
    </sheetView>
  </sheetViews>
  <sheetFormatPr defaultRowHeight="15" x14ac:dyDescent="0.25"/>
  <cols>
    <col min="1" max="1" width="2.42578125" style="50" customWidth="1"/>
    <col min="2" max="2" width="31.42578125" style="50" customWidth="1"/>
    <col min="3" max="4" width="9.140625" style="50"/>
    <col min="5" max="5" width="16.5703125" style="50" customWidth="1"/>
    <col min="6" max="9" width="9.140625" style="50"/>
    <col min="10" max="10" width="26.42578125" style="50" customWidth="1"/>
    <col min="11" max="11" width="24.85546875" style="50" customWidth="1"/>
    <col min="12" max="12" width="11.5703125" style="50" customWidth="1"/>
    <col min="13" max="16384" width="9.140625" style="50"/>
  </cols>
  <sheetData>
    <row r="2" spans="2:15" ht="21" x14ac:dyDescent="0.35">
      <c r="B2" s="108" t="s">
        <v>635</v>
      </c>
    </row>
    <row r="3" spans="2:15" ht="3" customHeight="1" x14ac:dyDescent="0.25">
      <c r="B3" s="107"/>
      <c r="C3" s="107"/>
      <c r="D3" s="107"/>
      <c r="E3" s="107"/>
      <c r="F3" s="107"/>
      <c r="G3" s="107"/>
      <c r="H3" s="107"/>
      <c r="I3" s="107"/>
      <c r="J3" s="107"/>
      <c r="K3" s="107"/>
      <c r="L3" s="107"/>
      <c r="M3" s="107"/>
      <c r="N3" s="107"/>
      <c r="O3" s="107"/>
    </row>
    <row r="4" spans="2:15" ht="4.5" customHeight="1" x14ac:dyDescent="0.25"/>
    <row r="5" spans="2:15" x14ac:dyDescent="0.25">
      <c r="B5" s="50" t="s">
        <v>642</v>
      </c>
    </row>
    <row r="6" spans="2:15" x14ac:dyDescent="0.25">
      <c r="B6" s="50" t="s">
        <v>637</v>
      </c>
    </row>
    <row r="7" spans="2:15" x14ac:dyDescent="0.25">
      <c r="B7" s="50" t="s">
        <v>638</v>
      </c>
    </row>
    <row r="8" spans="2:15" ht="5.25" customHeight="1" x14ac:dyDescent="0.25"/>
    <row r="9" spans="2:15" x14ac:dyDescent="0.25">
      <c r="B9" s="50" t="s">
        <v>641</v>
      </c>
    </row>
    <row r="10" spans="2:15" ht="5.25" customHeight="1" x14ac:dyDescent="0.25"/>
    <row r="11" spans="2:15" x14ac:dyDescent="0.25">
      <c r="B11" s="51" t="s">
        <v>636</v>
      </c>
    </row>
    <row r="12" spans="2:15" ht="15.75" thickBot="1" x14ac:dyDescent="0.3">
      <c r="B12" s="50" t="s">
        <v>639</v>
      </c>
    </row>
    <row r="13" spans="2:15" ht="39.75" customHeight="1" thickBot="1" x14ac:dyDescent="0.3">
      <c r="G13" s="96" t="s">
        <v>2</v>
      </c>
      <c r="H13" s="96" t="s">
        <v>386</v>
      </c>
    </row>
    <row r="15" spans="2:15" x14ac:dyDescent="0.25">
      <c r="B15" s="50" t="s">
        <v>640</v>
      </c>
    </row>
    <row r="16" spans="2:15" ht="5.25" customHeight="1" thickBot="1" x14ac:dyDescent="0.3">
      <c r="B16" s="109"/>
      <c r="C16" s="109"/>
      <c r="D16" s="109"/>
      <c r="E16" s="109"/>
      <c r="F16" s="109"/>
      <c r="G16" s="109"/>
      <c r="H16" s="109"/>
      <c r="I16" s="109"/>
      <c r="J16" s="109"/>
      <c r="K16" s="109"/>
      <c r="L16" s="109"/>
      <c r="M16" s="109"/>
      <c r="N16" s="109"/>
    </row>
    <row r="17" spans="2:15" ht="37.5" thickBot="1" x14ac:dyDescent="0.3">
      <c r="B17" s="110" t="s">
        <v>0</v>
      </c>
      <c r="C17" s="111" t="s">
        <v>619</v>
      </c>
      <c r="D17" s="111" t="s">
        <v>620</v>
      </c>
      <c r="E17" s="111" t="s">
        <v>2</v>
      </c>
      <c r="F17" s="111" t="s">
        <v>386</v>
      </c>
      <c r="G17" s="111" t="s">
        <v>387</v>
      </c>
      <c r="H17" s="111" t="s">
        <v>388</v>
      </c>
      <c r="I17" s="112" t="s">
        <v>618</v>
      </c>
      <c r="J17" s="111" t="s">
        <v>3</v>
      </c>
      <c r="K17" s="111" t="s">
        <v>36</v>
      </c>
      <c r="L17" s="111" t="s">
        <v>19</v>
      </c>
      <c r="M17" s="111" t="s">
        <v>166</v>
      </c>
      <c r="N17" s="111" t="s">
        <v>167</v>
      </c>
      <c r="O17" s="113" t="s">
        <v>335</v>
      </c>
    </row>
    <row r="18" spans="2:15" ht="15" customHeight="1" x14ac:dyDescent="0.25">
      <c r="B18" s="53" t="s">
        <v>189</v>
      </c>
      <c r="C18" s="54"/>
      <c r="D18" s="54"/>
      <c r="E18" s="53" t="s">
        <v>6</v>
      </c>
      <c r="F18" s="116" t="s">
        <v>8</v>
      </c>
      <c r="G18" s="116"/>
      <c r="H18" s="116"/>
      <c r="I18" s="60"/>
      <c r="J18" s="33" t="s">
        <v>312</v>
      </c>
      <c r="K18" s="54" t="s">
        <v>643</v>
      </c>
      <c r="L18" s="52"/>
      <c r="M18" s="54"/>
      <c r="N18" s="52"/>
      <c r="O18" s="52"/>
    </row>
    <row r="19" spans="2:15" ht="15" customHeight="1" x14ac:dyDescent="0.25">
      <c r="B19" s="53" t="s">
        <v>190</v>
      </c>
      <c r="C19" s="54"/>
      <c r="D19" s="54"/>
      <c r="E19" s="53" t="s">
        <v>14</v>
      </c>
      <c r="F19" s="114" t="s">
        <v>7</v>
      </c>
      <c r="G19" s="114"/>
      <c r="H19" s="114"/>
      <c r="I19" s="60"/>
      <c r="J19" s="41" t="s">
        <v>429</v>
      </c>
      <c r="K19" s="54" t="s">
        <v>644</v>
      </c>
      <c r="L19" s="52"/>
      <c r="M19" s="54"/>
      <c r="N19" s="52"/>
      <c r="O19" s="52"/>
    </row>
    <row r="20" spans="2:15" ht="15" customHeight="1" x14ac:dyDescent="0.25">
      <c r="B20" s="53" t="s">
        <v>191</v>
      </c>
      <c r="C20" s="54"/>
      <c r="D20" s="54"/>
      <c r="E20" s="53" t="s">
        <v>15</v>
      </c>
      <c r="F20" s="114" t="s">
        <v>9</v>
      </c>
      <c r="G20" s="114"/>
      <c r="H20" s="114"/>
      <c r="I20" s="60"/>
      <c r="J20" s="41" t="s">
        <v>431</v>
      </c>
      <c r="K20" s="54" t="s">
        <v>557</v>
      </c>
      <c r="L20" s="52"/>
      <c r="M20" s="54"/>
      <c r="N20" s="52"/>
      <c r="O20" s="52"/>
    </row>
    <row r="21" spans="2:15" ht="15" customHeight="1" x14ac:dyDescent="0.25">
      <c r="B21" s="53" t="s">
        <v>192</v>
      </c>
      <c r="C21" s="54"/>
      <c r="D21" s="54"/>
      <c r="E21" s="53"/>
      <c r="F21" s="114" t="s">
        <v>151</v>
      </c>
      <c r="G21" s="114"/>
      <c r="H21" s="114"/>
      <c r="I21" s="60"/>
      <c r="J21" s="41" t="s">
        <v>435</v>
      </c>
      <c r="K21" s="54" t="s">
        <v>32</v>
      </c>
      <c r="L21" s="52"/>
      <c r="M21" s="54"/>
      <c r="N21" s="52"/>
      <c r="O21" s="52"/>
    </row>
    <row r="22" spans="2:15" ht="15" customHeight="1" x14ac:dyDescent="0.25">
      <c r="B22" s="53" t="s">
        <v>193</v>
      </c>
      <c r="C22" s="54"/>
      <c r="D22" s="54"/>
      <c r="E22" s="53"/>
      <c r="F22" s="114" t="s">
        <v>10</v>
      </c>
      <c r="G22" s="114"/>
      <c r="H22" s="114"/>
      <c r="I22" s="60"/>
      <c r="J22" s="41" t="s">
        <v>434</v>
      </c>
      <c r="K22" s="54" t="s">
        <v>33</v>
      </c>
      <c r="L22" s="52"/>
      <c r="M22" s="54"/>
      <c r="N22" s="52"/>
      <c r="O22" s="52"/>
    </row>
    <row r="23" spans="2:15" ht="15" customHeight="1" x14ac:dyDescent="0.25">
      <c r="B23" s="53" t="s">
        <v>194</v>
      </c>
      <c r="C23" s="54"/>
      <c r="D23" s="54"/>
      <c r="E23" s="53"/>
      <c r="F23" s="114" t="s">
        <v>11</v>
      </c>
      <c r="G23" s="114"/>
      <c r="H23" s="114"/>
      <c r="I23" s="60"/>
      <c r="J23" s="41" t="s">
        <v>448</v>
      </c>
      <c r="K23" s="54" t="s">
        <v>51</v>
      </c>
      <c r="L23" s="52"/>
      <c r="M23" s="54"/>
      <c r="N23" s="52"/>
      <c r="O23" s="52"/>
    </row>
    <row r="24" spans="2:15" ht="15" customHeight="1" x14ac:dyDescent="0.25">
      <c r="B24" s="53" t="s">
        <v>195</v>
      </c>
      <c r="C24" s="54"/>
      <c r="D24" s="54"/>
      <c r="E24" s="53"/>
      <c r="F24" s="114" t="s">
        <v>427</v>
      </c>
      <c r="G24" s="114"/>
      <c r="H24" s="114"/>
      <c r="I24" s="60"/>
      <c r="J24" s="41" t="s">
        <v>319</v>
      </c>
      <c r="K24" s="54" t="s">
        <v>20</v>
      </c>
      <c r="L24" s="52"/>
      <c r="M24" s="54"/>
      <c r="N24" s="52"/>
      <c r="O24" s="52"/>
    </row>
    <row r="25" spans="2:15" ht="15" customHeight="1" x14ac:dyDescent="0.25">
      <c r="B25" s="53" t="s">
        <v>196</v>
      </c>
      <c r="C25" s="60"/>
      <c r="D25" s="53"/>
      <c r="E25" s="53"/>
      <c r="F25" s="114" t="s">
        <v>12</v>
      </c>
      <c r="G25" s="114"/>
      <c r="H25" s="114"/>
      <c r="I25" s="60"/>
      <c r="J25" s="41" t="s">
        <v>459</v>
      </c>
      <c r="K25" s="54"/>
      <c r="L25" s="52"/>
      <c r="M25" s="54"/>
      <c r="N25" s="52"/>
      <c r="O25" s="52"/>
    </row>
    <row r="26" spans="2:15" ht="15" customHeight="1" x14ac:dyDescent="0.25">
      <c r="B26" s="53" t="s">
        <v>564</v>
      </c>
      <c r="C26" s="60"/>
      <c r="D26" s="63"/>
      <c r="E26" s="55"/>
      <c r="F26" s="115" t="s">
        <v>13</v>
      </c>
      <c r="G26" s="116"/>
      <c r="H26" s="117"/>
      <c r="I26" s="61"/>
      <c r="J26" s="62" t="s">
        <v>355</v>
      </c>
      <c r="K26" s="63"/>
      <c r="L26" s="52"/>
      <c r="M26" s="54"/>
      <c r="N26" s="52"/>
      <c r="O26" s="52"/>
    </row>
    <row r="27" spans="2:15" ht="15" customHeight="1" x14ac:dyDescent="0.25">
      <c r="B27" s="53" t="s">
        <v>198</v>
      </c>
      <c r="C27" s="60"/>
      <c r="D27" s="63"/>
      <c r="E27" s="55"/>
      <c r="F27" s="115" t="s">
        <v>59</v>
      </c>
      <c r="G27" s="116"/>
      <c r="H27" s="117"/>
      <c r="I27" s="61"/>
      <c r="J27" s="62" t="s">
        <v>464</v>
      </c>
      <c r="K27" s="63"/>
      <c r="L27" s="52"/>
      <c r="M27" s="65"/>
      <c r="N27" s="52"/>
      <c r="O27" s="52"/>
    </row>
    <row r="28" spans="2:15" ht="15" customHeight="1" x14ac:dyDescent="0.25">
      <c r="B28" s="61" t="s">
        <v>199</v>
      </c>
      <c r="C28" s="61"/>
      <c r="D28" s="63"/>
      <c r="E28" s="55"/>
      <c r="F28" s="64"/>
      <c r="G28" s="55"/>
      <c r="H28" s="61"/>
      <c r="I28" s="61"/>
      <c r="J28" s="62" t="s">
        <v>466</v>
      </c>
      <c r="K28" s="63"/>
      <c r="L28" s="55"/>
      <c r="M28" s="63"/>
      <c r="N28" s="55"/>
      <c r="O28" s="52"/>
    </row>
    <row r="29" spans="2:15" ht="15" customHeight="1" x14ac:dyDescent="0.25">
      <c r="B29" s="61" t="s">
        <v>200</v>
      </c>
      <c r="C29" s="61"/>
      <c r="D29" s="63"/>
      <c r="E29" s="55"/>
      <c r="F29" s="64"/>
      <c r="G29" s="55"/>
      <c r="H29" s="61"/>
      <c r="I29" s="61"/>
      <c r="J29" s="62" t="s">
        <v>470</v>
      </c>
      <c r="K29" s="63"/>
      <c r="L29" s="55"/>
      <c r="M29" s="63"/>
      <c r="N29" s="55"/>
      <c r="O29" s="52"/>
    </row>
    <row r="30" spans="2:15" ht="15" customHeight="1" x14ac:dyDescent="0.25">
      <c r="B30" s="61" t="s">
        <v>201</v>
      </c>
      <c r="C30" s="61"/>
      <c r="D30" s="63"/>
      <c r="E30" s="55"/>
      <c r="F30" s="64"/>
      <c r="G30" s="55"/>
      <c r="H30" s="61"/>
      <c r="I30" s="61"/>
      <c r="J30" s="62" t="s">
        <v>204</v>
      </c>
      <c r="K30" s="63"/>
      <c r="L30" s="55"/>
      <c r="M30" s="63"/>
      <c r="N30" s="55"/>
      <c r="O30" s="52"/>
    </row>
    <row r="31" spans="2:15" ht="15" customHeight="1" x14ac:dyDescent="0.25">
      <c r="B31" s="55"/>
      <c r="C31" s="55"/>
      <c r="D31" s="55"/>
      <c r="E31" s="55"/>
      <c r="F31" s="55"/>
      <c r="G31" s="55"/>
      <c r="H31" s="55"/>
      <c r="I31" s="61"/>
      <c r="J31" s="62" t="s">
        <v>481</v>
      </c>
      <c r="K31" s="64"/>
      <c r="L31" s="55"/>
      <c r="M31" s="55"/>
      <c r="N31" s="52"/>
      <c r="O31" s="52"/>
    </row>
    <row r="32" spans="2:15" ht="15" customHeight="1" x14ac:dyDescent="0.25">
      <c r="B32" s="55"/>
      <c r="C32" s="55"/>
      <c r="D32" s="55"/>
      <c r="E32" s="55"/>
      <c r="F32" s="55"/>
      <c r="G32" s="55"/>
      <c r="H32" s="55"/>
      <c r="I32" s="61"/>
      <c r="J32" s="62" t="s">
        <v>120</v>
      </c>
      <c r="K32" s="64"/>
      <c r="L32" s="55"/>
      <c r="M32" s="55"/>
      <c r="N32" s="52"/>
      <c r="O32" s="52"/>
    </row>
    <row r="33" spans="2:15" ht="15" customHeight="1" x14ac:dyDescent="0.25">
      <c r="B33" s="55"/>
      <c r="C33" s="55"/>
      <c r="D33" s="55"/>
      <c r="E33" s="55"/>
      <c r="F33" s="55"/>
      <c r="G33" s="55"/>
      <c r="H33" s="55"/>
      <c r="I33" s="61"/>
      <c r="J33" s="62" t="s">
        <v>95</v>
      </c>
      <c r="K33" s="52"/>
      <c r="L33" s="52"/>
      <c r="M33" s="52"/>
      <c r="N33" s="52"/>
      <c r="O33" s="52"/>
    </row>
    <row r="34" spans="2:15" ht="15" customHeight="1" x14ac:dyDescent="0.25">
      <c r="B34" s="52"/>
      <c r="C34" s="52"/>
      <c r="D34" s="52"/>
      <c r="E34" s="52"/>
      <c r="F34" s="52"/>
      <c r="G34" s="52"/>
      <c r="H34" s="52"/>
      <c r="I34" s="61"/>
      <c r="J34" s="62" t="s">
        <v>491</v>
      </c>
      <c r="K34" s="52"/>
      <c r="L34" s="52"/>
      <c r="M34" s="52"/>
      <c r="N34" s="52"/>
      <c r="O34" s="52"/>
    </row>
    <row r="35" spans="2:15" ht="15" customHeight="1" x14ac:dyDescent="0.25">
      <c r="B35" s="52"/>
      <c r="C35" s="52"/>
      <c r="D35" s="52"/>
      <c r="E35" s="52"/>
      <c r="F35" s="52"/>
      <c r="G35" s="52"/>
      <c r="H35" s="52"/>
      <c r="I35" s="61"/>
      <c r="J35" s="62" t="s">
        <v>499</v>
      </c>
      <c r="K35" s="52"/>
      <c r="L35" s="52"/>
      <c r="M35" s="52"/>
      <c r="N35" s="52"/>
      <c r="O35" s="52"/>
    </row>
    <row r="36" spans="2:15" ht="15" customHeight="1" x14ac:dyDescent="0.25">
      <c r="B36" s="52"/>
      <c r="C36" s="52"/>
      <c r="D36" s="52"/>
      <c r="E36" s="52"/>
      <c r="F36" s="52"/>
      <c r="G36" s="52"/>
      <c r="H36" s="52"/>
      <c r="I36" s="61"/>
      <c r="J36" s="62" t="s">
        <v>501</v>
      </c>
      <c r="K36" s="52"/>
      <c r="L36" s="52"/>
      <c r="M36" s="52"/>
      <c r="N36" s="52"/>
      <c r="O36" s="52"/>
    </row>
    <row r="37" spans="2:15" ht="15" customHeight="1" x14ac:dyDescent="0.25">
      <c r="B37"/>
      <c r="C37" s="52"/>
      <c r="D37" s="52"/>
      <c r="E37" s="52"/>
      <c r="F37" s="52"/>
      <c r="G37" s="52"/>
      <c r="H37" s="52"/>
      <c r="I37" s="61"/>
      <c r="J37" s="62" t="s">
        <v>291</v>
      </c>
      <c r="K37" s="52"/>
      <c r="L37" s="52"/>
      <c r="M37" s="52"/>
      <c r="N37" s="52"/>
      <c r="O37" s="52"/>
    </row>
    <row r="38" spans="2:15" ht="15" customHeight="1" x14ac:dyDescent="0.25">
      <c r="B38" s="52"/>
      <c r="C38" s="52"/>
      <c r="D38" s="52"/>
      <c r="E38" s="52"/>
      <c r="F38" s="52"/>
      <c r="G38" s="52"/>
      <c r="H38" s="52"/>
      <c r="I38" s="61"/>
      <c r="J38" s="62" t="s">
        <v>502</v>
      </c>
      <c r="K38" s="52"/>
      <c r="L38" s="52"/>
      <c r="M38" s="52"/>
      <c r="N38" s="52"/>
      <c r="O38" s="52"/>
    </row>
    <row r="39" spans="2:15" ht="15" customHeight="1" x14ac:dyDescent="0.25">
      <c r="B39" s="52"/>
      <c r="C39" s="52"/>
      <c r="D39"/>
      <c r="E39" s="52"/>
      <c r="F39" s="52"/>
      <c r="G39" s="52"/>
      <c r="H39" s="52"/>
      <c r="I39" s="61"/>
      <c r="J39" s="62" t="s">
        <v>505</v>
      </c>
      <c r="K39" s="52"/>
      <c r="L39" s="52"/>
      <c r="M39" s="52"/>
      <c r="N39" s="52"/>
      <c r="O39" s="52"/>
    </row>
    <row r="40" spans="2:15" ht="15" customHeight="1" x14ac:dyDescent="0.25">
      <c r="B40" s="52"/>
      <c r="C40" s="52"/>
      <c r="D40" s="52"/>
      <c r="E40" s="52"/>
      <c r="F40" s="52"/>
      <c r="G40" s="52"/>
      <c r="H40" s="52"/>
      <c r="I40" s="61"/>
      <c r="J40" s="62" t="s">
        <v>510</v>
      </c>
      <c r="K40" s="52"/>
      <c r="L40" s="52"/>
      <c r="M40" s="52"/>
      <c r="N40" s="52"/>
      <c r="O40" s="52"/>
    </row>
    <row r="41" spans="2:15" ht="15" customHeight="1" x14ac:dyDescent="0.25">
      <c r="B41" s="52"/>
      <c r="C41" s="52"/>
      <c r="D41" s="52"/>
      <c r="E41" s="52"/>
      <c r="F41" s="52"/>
      <c r="G41" s="52"/>
      <c r="H41" s="52"/>
      <c r="I41" s="61"/>
      <c r="J41" s="62" t="s">
        <v>511</v>
      </c>
      <c r="K41" s="52"/>
      <c r="L41" s="52"/>
      <c r="M41" s="52"/>
      <c r="N41" s="52"/>
      <c r="O41" s="52"/>
    </row>
    <row r="42" spans="2:15" ht="15" customHeight="1" x14ac:dyDescent="0.25">
      <c r="B42" s="52"/>
      <c r="C42" s="52"/>
      <c r="D42" s="52"/>
      <c r="E42" s="52"/>
      <c r="F42" s="52"/>
      <c r="G42" s="52"/>
      <c r="H42" s="52"/>
      <c r="I42" s="61"/>
      <c r="J42" s="62" t="s">
        <v>513</v>
      </c>
      <c r="K42" s="52"/>
      <c r="L42" s="52"/>
      <c r="M42" s="52"/>
      <c r="N42" s="52"/>
      <c r="O42" s="52"/>
    </row>
    <row r="43" spans="2:15" ht="15" customHeight="1" x14ac:dyDescent="0.25">
      <c r="B43" s="52"/>
      <c r="C43" s="52"/>
      <c r="D43" s="52"/>
      <c r="E43" s="52"/>
      <c r="F43" s="52"/>
      <c r="G43" s="52"/>
      <c r="H43" s="52"/>
      <c r="I43" s="61"/>
      <c r="J43" s="62" t="s">
        <v>50</v>
      </c>
      <c r="K43" s="52"/>
      <c r="L43" s="52"/>
      <c r="M43" s="52"/>
      <c r="N43" s="52"/>
      <c r="O43" s="52"/>
    </row>
  </sheetData>
  <mergeCells count="10">
    <mergeCell ref="F24:H24"/>
    <mergeCell ref="F25:H25"/>
    <mergeCell ref="F26:H26"/>
    <mergeCell ref="F27:H27"/>
    <mergeCell ref="F18:H18"/>
    <mergeCell ref="F19:H19"/>
    <mergeCell ref="F20:H20"/>
    <mergeCell ref="F21:H21"/>
    <mergeCell ref="F22:H22"/>
    <mergeCell ref="F23:H23"/>
  </mergeCells>
  <pageMargins left="0.7" right="0.7" top="0.75" bottom="0.75" header="0.3" footer="0.3"/>
  <pageSetup paperSize="9" orientation="portrait" verticalDpi="0"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workbookViewId="0">
      <selection activeCell="E16" sqref="E15:E16"/>
    </sheetView>
  </sheetViews>
  <sheetFormatPr defaultRowHeight="15" x14ac:dyDescent="0.25"/>
  <cols>
    <col min="1" max="1" width="1.42578125" style="50" customWidth="1"/>
    <col min="2" max="16384" width="9.140625" style="50"/>
  </cols>
  <sheetData>
    <row r="2" spans="2:2" x14ac:dyDescent="0.25">
      <c r="B2" s="50" t="s">
        <v>634</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ull1"/>
  <dimension ref="A1:E61"/>
  <sheetViews>
    <sheetView showGridLines="0" zoomScale="85" zoomScaleNormal="85" workbookViewId="0">
      <selection activeCell="B26" sqref="B26"/>
    </sheetView>
  </sheetViews>
  <sheetFormatPr defaultRowHeight="15" x14ac:dyDescent="0.25"/>
  <cols>
    <col min="1" max="1" width="58.7109375" style="9" customWidth="1"/>
    <col min="2" max="2" width="20.7109375" style="9" customWidth="1"/>
    <col min="3" max="3" width="45.28515625" style="9" customWidth="1"/>
    <col min="4" max="4" width="58" style="12" customWidth="1"/>
    <col min="5" max="5" width="32.85546875" style="9" customWidth="1"/>
    <col min="6" max="16384" width="9.140625" style="9"/>
  </cols>
  <sheetData>
    <row r="1" spans="1:5" s="7" customFormat="1" ht="31.5" x14ac:dyDescent="0.25">
      <c r="A1" s="6" t="s">
        <v>228</v>
      </c>
      <c r="D1" s="12"/>
    </row>
    <row r="2" spans="1:5" s="8" customFormat="1" ht="18.75" x14ac:dyDescent="0.25">
      <c r="A2" s="118" t="s">
        <v>333</v>
      </c>
      <c r="B2" s="118"/>
      <c r="C2" s="118"/>
      <c r="D2" s="118"/>
    </row>
    <row r="4" spans="1:5" s="8" customFormat="1" ht="19.5" thickBot="1" x14ac:dyDescent="0.3">
      <c r="A4" s="13" t="s">
        <v>229</v>
      </c>
      <c r="B4" s="14"/>
      <c r="C4" s="13" t="s">
        <v>274</v>
      </c>
      <c r="D4" s="15"/>
      <c r="E4" s="59"/>
    </row>
    <row r="5" spans="1:5" s="8" customFormat="1" ht="6" customHeight="1" thickTop="1" x14ac:dyDescent="0.25">
      <c r="A5" s="17"/>
      <c r="B5" s="18"/>
      <c r="C5" s="17"/>
      <c r="D5" s="19"/>
    </row>
    <row r="6" spans="1:5" ht="32.25" customHeight="1" x14ac:dyDescent="0.25">
      <c r="A6" s="11" t="s">
        <v>230</v>
      </c>
      <c r="B6" s="9" t="s">
        <v>232</v>
      </c>
      <c r="C6" s="9" t="str">
        <f>IF(B6=taules!H1,"",IF(ISBLANK(B6),"",'llista accions'!B2))</f>
        <v xml:space="preserve">Millores en els aïllaments </v>
      </c>
      <c r="D6" s="12" t="str">
        <f>IF(B6=taules!H2,"Intentar determinar en quins equipaments cal", IF(B6=taules!H3, "A tots els equipaments",""))</f>
        <v>Intentar determinar en quins equipaments cal</v>
      </c>
    </row>
    <row r="7" spans="1:5" ht="3.75" customHeight="1" x14ac:dyDescent="0.25">
      <c r="A7" s="11"/>
    </row>
    <row r="8" spans="1:5" ht="32.25" customHeight="1" x14ac:dyDescent="0.25">
      <c r="A8" s="11" t="s">
        <v>243</v>
      </c>
      <c r="B8" s="9" t="s">
        <v>240</v>
      </c>
      <c r="C8" s="9" t="str">
        <f>IF(B8="Sí",'llista accions'!B8,"")</f>
        <v xml:space="preserve">Cobertes i façanes verdes </v>
      </c>
      <c r="D8" s="12" t="str">
        <f>IF(B8="Sí", 'llista accions'!K8,"")</f>
        <v>Cal anar en compte amb el consum d'aigua associat</v>
      </c>
    </row>
    <row r="9" spans="1:5" ht="3.75" customHeight="1" x14ac:dyDescent="0.25">
      <c r="A9" s="11"/>
    </row>
    <row r="10" spans="1:5" ht="32.25" customHeight="1" x14ac:dyDescent="0.25">
      <c r="A10" s="11" t="s">
        <v>244</v>
      </c>
      <c r="B10" s="9" t="s">
        <v>245</v>
      </c>
      <c r="C10" s="9" t="str">
        <f>IF(B10=taules!L3,"",IF(ISBLANK(B10),"",resum!B6))</f>
        <v>Ventilacions creuades i sistemes passius de manteniment del confort</v>
      </c>
      <c r="D10" s="12" t="str">
        <f>IF(B10=taules!L2,"Intentar determinar en quins equipaments cal", IF(B10=taules!L1, "A tots els equipaments",""))</f>
        <v>A tots els equipaments</v>
      </c>
    </row>
    <row r="11" spans="1:5" ht="3.75" customHeight="1" x14ac:dyDescent="0.25"/>
    <row r="12" spans="1:5" ht="45" customHeight="1" x14ac:dyDescent="0.25">
      <c r="A12" s="11" t="s">
        <v>248</v>
      </c>
      <c r="B12" s="9" t="s">
        <v>240</v>
      </c>
      <c r="C12" s="9" t="str">
        <f>IF(B12="Sí",'llista accions'!B10,"")</f>
        <v>Cortines, persianes, tendals, i altres mecanismes per reduir la incidència del sol en els edificis i equipaments</v>
      </c>
    </row>
    <row r="13" spans="1:5" ht="5.25" customHeight="1" x14ac:dyDescent="0.25"/>
    <row r="14" spans="1:5" ht="47.25" customHeight="1" x14ac:dyDescent="0.25">
      <c r="A14" s="11" t="s">
        <v>250</v>
      </c>
      <c r="B14" s="9" t="s">
        <v>241</v>
      </c>
      <c r="C14" s="9" t="str">
        <f>IF(B14="Sí","",IF(ISBLANK(B14),"",CONCATENATE('llista accions'!B3," - ",'llista accions'!B4)))</f>
        <v>Biomassa forestal de proximitat per a usos tèrmics - Energia solar tèrmica en edificis municipals</v>
      </c>
      <c r="D14" s="12" t="str">
        <f>IF(B14=taules!M2,"Detallar la llista d'edificis amb major potencial",IF(B14=taules!M3,"Començar pels equipaments amb major consum tèrmic",""))</f>
        <v>Començar pels equipaments amb major consum tèrmic</v>
      </c>
    </row>
    <row r="15" spans="1:5" ht="5.25" customHeight="1" x14ac:dyDescent="0.25"/>
    <row r="16" spans="1:5" ht="42.75" customHeight="1" x14ac:dyDescent="0.25">
      <c r="A16" s="11" t="s">
        <v>251</v>
      </c>
      <c r="B16" s="9" t="s">
        <v>249</v>
      </c>
      <c r="C16" s="9" t="str">
        <f>IF(B16="Sí","",IF(ISBLANK(B16),"",'llista accions'!B5))</f>
        <v xml:space="preserve">Energia elèctrica renovable per a autoconsum </v>
      </c>
      <c r="D16" s="12" t="str">
        <f>IF(B16=taules!M2,CONCATENATE("Detallar la llista d'edificis amb major potencial. ",'llista accions'!K5),IF(B16=taules!M3,CONCATENATE("Començar pels equipaments amb major consum elèctric. ",'llista accions'!K5),""))</f>
        <v xml:space="preserve">Detallar la llista d'edificis amb major potencial. Eina càlcul FV: https://www.diba.cat/web/alcaldespelclima/autoconsum  Aquestes actuacions, en els Plans d’acció per a l’energia sostenible i el clima estan incorporades, de forma més detallada, com a mesures de mitigació. </v>
      </c>
    </row>
    <row r="17" spans="1:3" ht="5.25" customHeight="1" x14ac:dyDescent="0.25"/>
    <row r="18" spans="1:3" ht="32.25" customHeight="1" x14ac:dyDescent="0.25">
      <c r="A18" s="11" t="s">
        <v>257</v>
      </c>
      <c r="B18" s="9" t="s">
        <v>241</v>
      </c>
      <c r="C18" s="9" t="str">
        <f>IF(B18="No",'llista accions'!B6,"")</f>
        <v>Inclusió de mecanismes d’estalvi d’aigua</v>
      </c>
    </row>
    <row r="19" spans="1:3" ht="5.25" customHeight="1" x14ac:dyDescent="0.25"/>
    <row r="20" spans="1:3" ht="32.25" customHeight="1" x14ac:dyDescent="0.25">
      <c r="A20" s="11" t="s">
        <v>258</v>
      </c>
      <c r="B20" s="9" t="s">
        <v>241</v>
      </c>
      <c r="C20" s="9" t="str">
        <f>IF(B20="No",'llista accions'!B7,"")</f>
        <v xml:space="preserve">Recuperació d’aigües grises i/o de pluja </v>
      </c>
    </row>
    <row r="21" spans="1:3" ht="5.25" customHeight="1" x14ac:dyDescent="0.25"/>
    <row r="22" spans="1:3" ht="32.25" customHeight="1" x14ac:dyDescent="0.25">
      <c r="A22" s="11" t="s">
        <v>272</v>
      </c>
      <c r="B22" s="9" t="s">
        <v>241</v>
      </c>
      <c r="C22" s="9" t="str">
        <f>IF(B22="No",'llista accions'!B28,"")</f>
        <v xml:space="preserve">Revisió dels ancoratges de les infraestructures energètiques com plaques solars </v>
      </c>
    </row>
    <row r="23" spans="1:3" ht="5.25" customHeight="1" x14ac:dyDescent="0.25">
      <c r="A23" s="11"/>
    </row>
    <row r="24" spans="1:3" ht="34.5" customHeight="1" x14ac:dyDescent="0.25">
      <c r="A24" s="11" t="s">
        <v>566</v>
      </c>
      <c r="B24" s="9" t="s">
        <v>241</v>
      </c>
      <c r="C24" s="9" t="str">
        <f>IF(B24="No",'llista accions'!B11,"")</f>
        <v>Compra verda sostenible</v>
      </c>
    </row>
    <row r="25" spans="1:3" ht="6" customHeight="1" x14ac:dyDescent="0.25">
      <c r="A25" s="11"/>
    </row>
    <row r="26" spans="1:3" ht="28.5" customHeight="1" x14ac:dyDescent="0.25">
      <c r="A26" s="11" t="s">
        <v>589</v>
      </c>
      <c r="B26" s="9" t="s">
        <v>241</v>
      </c>
      <c r="C26" s="9" t="str">
        <f>IF(B26="No",'llista accions'!B119,"")</f>
        <v>Formació al personal de l'Ajuntament afectat envers el canvi climàtic (manteniment del verd...)</v>
      </c>
    </row>
    <row r="27" spans="1:3" ht="28.5" customHeight="1" x14ac:dyDescent="0.25">
      <c r="A27" s="11"/>
    </row>
    <row r="28" spans="1:3" ht="28.5" customHeight="1" x14ac:dyDescent="0.25">
      <c r="A28" s="11"/>
    </row>
    <row r="29" spans="1:3" ht="28.5" customHeight="1" x14ac:dyDescent="0.25">
      <c r="A29" s="11"/>
    </row>
    <row r="30" spans="1:3" ht="28.5" customHeight="1" x14ac:dyDescent="0.25">
      <c r="A30" s="11"/>
    </row>
    <row r="31" spans="1:3" ht="28.5" customHeight="1" x14ac:dyDescent="0.25">
      <c r="A31" s="11"/>
    </row>
    <row r="32" spans="1:3" ht="28.5" customHeight="1" x14ac:dyDescent="0.25">
      <c r="A32" s="11"/>
    </row>
    <row r="33" spans="1:4" ht="28.5" customHeight="1" x14ac:dyDescent="0.25">
      <c r="A33" s="11"/>
    </row>
    <row r="34" spans="1:4" ht="28.5" customHeight="1" x14ac:dyDescent="0.25">
      <c r="A34" s="11"/>
    </row>
    <row r="35" spans="1:4" ht="28.5" customHeight="1" x14ac:dyDescent="0.25">
      <c r="A35" s="11"/>
    </row>
    <row r="36" spans="1:4" ht="28.5" customHeight="1" x14ac:dyDescent="0.25">
      <c r="A36" s="11"/>
    </row>
    <row r="37" spans="1:4" ht="28.5" customHeight="1" x14ac:dyDescent="0.25">
      <c r="A37" s="11"/>
    </row>
    <row r="38" spans="1:4" ht="32.25" customHeight="1" x14ac:dyDescent="0.25">
      <c r="A38" s="11"/>
    </row>
    <row r="39" spans="1:4" ht="27.75" customHeight="1" thickBot="1" x14ac:dyDescent="0.3">
      <c r="A39" s="13" t="s">
        <v>261</v>
      </c>
      <c r="B39" s="16"/>
      <c r="C39" s="16"/>
      <c r="D39" s="15"/>
    </row>
    <row r="40" spans="1:4" ht="5.25" customHeight="1" thickTop="1" x14ac:dyDescent="0.25">
      <c r="A40" s="17"/>
      <c r="B40" s="20"/>
      <c r="C40" s="20"/>
      <c r="D40" s="19"/>
    </row>
    <row r="41" spans="1:4" ht="30" customHeight="1" x14ac:dyDescent="0.25">
      <c r="A41" s="11" t="s">
        <v>262</v>
      </c>
      <c r="C41" s="9" t="str">
        <f>IF(B41=taules!O2,'llista accions'!B35,"")</f>
        <v/>
      </c>
    </row>
    <row r="42" spans="1:4" ht="3.75" customHeight="1" x14ac:dyDescent="0.25"/>
    <row r="43" spans="1:4" ht="34.5" customHeight="1" x14ac:dyDescent="0.25">
      <c r="A43" s="11" t="s">
        <v>265</v>
      </c>
      <c r="C43" s="9" t="str">
        <f>IF(B43=taules!S1,"",IF(ISBLANK(B43),"",IF(B43=taules!S4,"",'llista accions'!B38)))</f>
        <v/>
      </c>
      <c r="D43" s="12" t="str">
        <f>IF(B43=taules!S3,"Avançar per estendre la telegestió, si més no, en les zones de major consum",IF(B43=taules!S2,"Seguir amb la implantació de la telegestió als regs",""))</f>
        <v/>
      </c>
    </row>
    <row r="44" spans="1:4" ht="5.25" customHeight="1" x14ac:dyDescent="0.25"/>
    <row r="45" spans="1:4" ht="34.5" customHeight="1" x14ac:dyDescent="0.25">
      <c r="A45" s="11" t="s">
        <v>268</v>
      </c>
      <c r="C45" s="9" t="str">
        <f>IF(B45="No",'llista accions'!B42,"")</f>
        <v/>
      </c>
    </row>
    <row r="46" spans="1:4" ht="5.25" customHeight="1" x14ac:dyDescent="0.25"/>
    <row r="47" spans="1:4" ht="34.5" customHeight="1" x14ac:dyDescent="0.25">
      <c r="A47" s="11" t="s">
        <v>269</v>
      </c>
      <c r="C47" s="9" t="str">
        <f>IF(B47="No",'llista accions'!B34,"")</f>
        <v/>
      </c>
    </row>
    <row r="48" spans="1:4" ht="5.25" customHeight="1" x14ac:dyDescent="0.25"/>
    <row r="49" spans="1:4" ht="34.5" customHeight="1" x14ac:dyDescent="0.25">
      <c r="A49" s="11" t="s">
        <v>270</v>
      </c>
      <c r="C49" s="9" t="str">
        <f>IF(B49="No",'llista accions'!B92,"")</f>
        <v/>
      </c>
      <c r="D49" s="9"/>
    </row>
    <row r="50" spans="1:4" ht="6" customHeight="1" x14ac:dyDescent="0.25">
      <c r="D50" s="9"/>
    </row>
    <row r="51" spans="1:4" ht="34.5" customHeight="1" x14ac:dyDescent="0.25">
      <c r="A51" s="11" t="s">
        <v>271</v>
      </c>
      <c r="C51" s="9" t="str">
        <f>IF(B51="No",'llista accions'!B43,"")</f>
        <v/>
      </c>
      <c r="D51" s="9"/>
    </row>
    <row r="52" spans="1:4" ht="5.25" customHeight="1" x14ac:dyDescent="0.25">
      <c r="D52" s="9"/>
    </row>
    <row r="53" spans="1:4" ht="34.5" customHeight="1" x14ac:dyDescent="0.25">
      <c r="A53" s="11" t="s">
        <v>273</v>
      </c>
      <c r="C53" s="9" t="str">
        <f>IF(B53="No",'llista accions'!B61,"")</f>
        <v/>
      </c>
      <c r="D53" s="9"/>
    </row>
    <row r="54" spans="1:4" ht="6" customHeight="1" x14ac:dyDescent="0.25">
      <c r="D54" s="9"/>
    </row>
    <row r="55" spans="1:4" ht="34.5" customHeight="1" x14ac:dyDescent="0.25">
      <c r="A55" s="11" t="s">
        <v>275</v>
      </c>
      <c r="C55" s="9" t="str">
        <f>IF(B55="No",'llista accions'!B90,"")</f>
        <v/>
      </c>
      <c r="D55" s="9"/>
    </row>
    <row r="56" spans="1:4" ht="6" customHeight="1" x14ac:dyDescent="0.25">
      <c r="D56" s="9"/>
    </row>
    <row r="57" spans="1:4" ht="34.5" customHeight="1" x14ac:dyDescent="0.25">
      <c r="A57" s="11" t="s">
        <v>277</v>
      </c>
      <c r="C57" s="9" t="str">
        <f>IF(B57="No",'llista accions'!B91,"")</f>
        <v/>
      </c>
      <c r="D57" s="9"/>
    </row>
    <row r="58" spans="1:4" ht="6" customHeight="1" x14ac:dyDescent="0.25">
      <c r="D58" s="9"/>
    </row>
    <row r="59" spans="1:4" ht="34.5" customHeight="1" x14ac:dyDescent="0.25">
      <c r="A59" s="11" t="s">
        <v>278</v>
      </c>
      <c r="C59" s="9" t="str">
        <f>IF(B59="No",'llista accions'!B53,"")</f>
        <v/>
      </c>
      <c r="D59" s="9"/>
    </row>
    <row r="60" spans="1:4" ht="6" customHeight="1" x14ac:dyDescent="0.25">
      <c r="D60" s="9"/>
    </row>
    <row r="61" spans="1:4" ht="34.5" customHeight="1" x14ac:dyDescent="0.25">
      <c r="A61" s="11" t="s">
        <v>279</v>
      </c>
      <c r="C61" s="9" t="str">
        <f>IF(B61="No",'llista accions'!B117,"")</f>
        <v/>
      </c>
      <c r="D61" s="9"/>
    </row>
  </sheetData>
  <mergeCells count="1">
    <mergeCell ref="A2:D2"/>
  </mergeCells>
  <conditionalFormatting sqref="B8">
    <cfRule type="expression" dxfId="64" priority="15">
      <formula>ISBLANK($B8)</formula>
    </cfRule>
  </conditionalFormatting>
  <conditionalFormatting sqref="B45 B43 B41 B20 B18 B16 B14 B12 B10 B47">
    <cfRule type="expression" dxfId="63" priority="14">
      <formula>ISBLANK($B10)</formula>
    </cfRule>
  </conditionalFormatting>
  <conditionalFormatting sqref="B49">
    <cfRule type="expression" dxfId="62" priority="13">
      <formula>ISBLANK($B49)</formula>
    </cfRule>
  </conditionalFormatting>
  <conditionalFormatting sqref="B51">
    <cfRule type="expression" dxfId="61" priority="12">
      <formula>ISBLANK($B51)</formula>
    </cfRule>
  </conditionalFormatting>
  <conditionalFormatting sqref="B22">
    <cfRule type="expression" dxfId="60" priority="10">
      <formula>ISBLANK($B22)</formula>
    </cfRule>
  </conditionalFormatting>
  <conditionalFormatting sqref="B53">
    <cfRule type="expression" dxfId="59" priority="9">
      <formula>ISBLANK($B53)</formula>
    </cfRule>
  </conditionalFormatting>
  <conditionalFormatting sqref="B61">
    <cfRule type="expression" dxfId="58" priority="2">
      <formula>ISBLANK($B61)</formula>
    </cfRule>
  </conditionalFormatting>
  <conditionalFormatting sqref="B55">
    <cfRule type="expression" dxfId="57" priority="6">
      <formula>ISBLANK($B55)</formula>
    </cfRule>
  </conditionalFormatting>
  <conditionalFormatting sqref="B57">
    <cfRule type="expression" dxfId="56" priority="4">
      <formula>ISBLANK($B57)</formula>
    </cfRule>
  </conditionalFormatting>
  <conditionalFormatting sqref="B59">
    <cfRule type="expression" dxfId="55" priority="3">
      <formula>ISBLANK($B59)</formula>
    </cfRule>
  </conditionalFormatting>
  <conditionalFormatting sqref="B6">
    <cfRule type="expression" dxfId="54" priority="1">
      <formula>ISBLANK($B6)</formula>
    </cfRule>
  </conditionalFormatting>
  <dataValidations count="7">
    <dataValidation type="list" allowBlank="1" showInputMessage="1" showErrorMessage="1" sqref="B6">
      <formula1>aill</formula1>
    </dataValidation>
    <dataValidation type="list" allowBlank="1" showInputMessage="1" showErrorMessage="1" sqref="B8 B12 B18 B20 B22">
      <formula1>sino</formula1>
    </dataValidation>
    <dataValidation type="list" allowBlank="1" showInputMessage="1" showErrorMessage="1" sqref="B10">
      <formula1>confort</formula1>
    </dataValidation>
    <dataValidation type="list" allowBlank="1" showInputMessage="1" showErrorMessage="1" sqref="B14 B16 B22">
      <formula1>sinoer</formula1>
    </dataValidation>
    <dataValidation type="list" allowBlank="1" showInputMessage="1" showErrorMessage="1" sqref="B41">
      <formula1>regj</formula1>
    </dataValidation>
    <dataValidation type="list" allowBlank="1" showInputMessage="1" showErrorMessage="1" sqref="B43">
      <formula1>sino3</formula1>
    </dataValidation>
    <dataValidation type="list" allowBlank="1" showInputMessage="1" showErrorMessage="1" sqref="B45 B47 B49 B51 B61 B53 B55 B57 B59 B22:B38">
      <formula1>sinoj</formula1>
    </dataValidation>
  </dataValidation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ull2"/>
  <dimension ref="A1:E81"/>
  <sheetViews>
    <sheetView zoomScale="80" zoomScaleNormal="80" workbookViewId="0">
      <selection activeCell="D8" sqref="D8"/>
    </sheetView>
  </sheetViews>
  <sheetFormatPr defaultRowHeight="15" x14ac:dyDescent="0.25"/>
  <cols>
    <col min="1" max="1" width="53.5703125" style="9" customWidth="1"/>
    <col min="2" max="2" width="20.7109375" style="9" customWidth="1"/>
    <col min="3" max="3" width="48.140625" style="9" customWidth="1"/>
    <col min="4" max="4" width="56" style="12" customWidth="1"/>
    <col min="5" max="5" width="25" style="9" customWidth="1"/>
    <col min="6" max="16384" width="9.140625" style="9"/>
  </cols>
  <sheetData>
    <row r="1" spans="1:5" s="7" customFormat="1" ht="31.5" x14ac:dyDescent="0.25">
      <c r="A1" s="6" t="s">
        <v>228</v>
      </c>
      <c r="D1" s="12"/>
    </row>
    <row r="2" spans="1:5" s="8" customFormat="1" ht="14.25" customHeight="1" x14ac:dyDescent="0.25">
      <c r="A2" s="118"/>
      <c r="B2" s="118"/>
      <c r="C2" s="118"/>
      <c r="D2" s="118"/>
    </row>
    <row r="4" spans="1:5" s="8" customFormat="1" ht="19.5" thickBot="1" x14ac:dyDescent="0.3">
      <c r="A4" s="13" t="s">
        <v>565</v>
      </c>
      <c r="B4" s="14"/>
      <c r="C4" s="13" t="s">
        <v>274</v>
      </c>
      <c r="D4" s="15"/>
      <c r="E4" s="66"/>
    </row>
    <row r="5" spans="1:5" s="8" customFormat="1" ht="6" customHeight="1" thickTop="1" x14ac:dyDescent="0.25">
      <c r="A5" s="17"/>
      <c r="B5" s="18"/>
      <c r="C5" s="17"/>
      <c r="D5" s="19"/>
    </row>
    <row r="6" spans="1:5" ht="32.25" customHeight="1" x14ac:dyDescent="0.25">
      <c r="A6" s="11" t="s">
        <v>280</v>
      </c>
      <c r="B6" s="9" t="s">
        <v>241</v>
      </c>
      <c r="C6" s="9" t="str">
        <f>IF(B6="No",'llista accions'!B52,"")</f>
        <v xml:space="preserve">Adequació dels horaris de recollida en funció de la temperatura exterior </v>
      </c>
      <c r="D6" s="12" t="str">
        <f>IF(B6=taules!H2,"Intentar determinar en quins equipaments cal", IF(B6=taules!H3, "A tots els equipaments",""))</f>
        <v/>
      </c>
    </row>
    <row r="7" spans="1:5" ht="3.75" customHeight="1" x14ac:dyDescent="0.25">
      <c r="A7" s="11"/>
    </row>
    <row r="8" spans="1:5" ht="45" x14ac:dyDescent="0.25">
      <c r="A8" s="11" t="s">
        <v>281</v>
      </c>
      <c r="B8" s="9" t="s">
        <v>241</v>
      </c>
      <c r="C8" s="9" t="str">
        <f>IF(B8=taules!T2,'llista accions'!B52,IF(B8=taules!T3,'llista accions'!B53,""))</f>
        <v xml:space="preserve">Introducció de TIC per optimitzar la recollida </v>
      </c>
      <c r="D8" s="71" t="s">
        <v>607</v>
      </c>
    </row>
    <row r="9" spans="1:5" ht="3.75" customHeight="1" x14ac:dyDescent="0.25">
      <c r="A9" s="11"/>
    </row>
    <row r="10" spans="1:5" ht="30" customHeight="1" x14ac:dyDescent="0.25">
      <c r="A10" s="11" t="s">
        <v>601</v>
      </c>
      <c r="B10" s="9" t="s">
        <v>241</v>
      </c>
      <c r="C10" s="9" t="str">
        <f>IF(B10="No",'llista accions'!B54,"")</f>
        <v>Reutilització de restes de jardineria</v>
      </c>
      <c r="E10" s="72" t="s">
        <v>602</v>
      </c>
    </row>
    <row r="11" spans="1:5" ht="3.75" customHeight="1" x14ac:dyDescent="0.25">
      <c r="A11" s="11"/>
    </row>
    <row r="12" spans="1:5" ht="30" customHeight="1" x14ac:dyDescent="0.25">
      <c r="A12" s="11" t="s">
        <v>603</v>
      </c>
      <c r="B12" s="9" t="s">
        <v>375</v>
      </c>
      <c r="C12" s="26" t="str">
        <f>IF(B12="regularment","",'llista accions'!B55)</f>
        <v>Augmentar la periodicitat de la neteja dels embornals</v>
      </c>
    </row>
    <row r="13" spans="1:5" ht="3.75" customHeight="1" x14ac:dyDescent="0.25">
      <c r="A13" s="11"/>
    </row>
    <row r="14" spans="1:5" ht="30" customHeight="1" x14ac:dyDescent="0.25">
      <c r="A14" s="11" t="s">
        <v>604</v>
      </c>
      <c r="B14" s="9" t="s">
        <v>267</v>
      </c>
      <c r="C14" s="68" t="str">
        <f>IF(B14="Sí, tots","",'llista accions'!B56)</f>
        <v>Ubicació dels contenidors en zones de baix risc</v>
      </c>
    </row>
    <row r="15" spans="1:5" ht="30" customHeight="1" x14ac:dyDescent="0.25">
      <c r="A15" s="11"/>
    </row>
    <row r="16" spans="1:5" ht="3.75" customHeight="1" x14ac:dyDescent="0.25">
      <c r="A16" s="11"/>
    </row>
    <row r="17" spans="1:1" ht="3.75" customHeight="1" x14ac:dyDescent="0.25">
      <c r="A17" s="11"/>
    </row>
    <row r="18" spans="1:1" ht="30" customHeight="1" x14ac:dyDescent="0.25">
      <c r="A18" s="11"/>
    </row>
    <row r="19" spans="1:1" ht="3.75" customHeight="1" x14ac:dyDescent="0.25">
      <c r="A19" s="11"/>
    </row>
    <row r="20" spans="1:1" ht="3.75" customHeight="1" x14ac:dyDescent="0.25">
      <c r="A20" s="11"/>
    </row>
    <row r="21" spans="1:1" ht="3.75" customHeight="1" x14ac:dyDescent="0.25">
      <c r="A21" s="11"/>
    </row>
    <row r="22" spans="1:1" ht="3.75" customHeight="1" x14ac:dyDescent="0.25">
      <c r="A22" s="11"/>
    </row>
    <row r="23" spans="1:1" ht="3.75" customHeight="1" x14ac:dyDescent="0.25">
      <c r="A23" s="11"/>
    </row>
    <row r="24" spans="1:1" ht="3.75" customHeight="1" x14ac:dyDescent="0.25">
      <c r="A24" s="11"/>
    </row>
    <row r="25" spans="1:1" ht="3.75" customHeight="1" x14ac:dyDescent="0.25">
      <c r="A25" s="11"/>
    </row>
    <row r="26" spans="1:1" ht="3.75" customHeight="1" x14ac:dyDescent="0.25">
      <c r="A26" s="11"/>
    </row>
    <row r="27" spans="1:1" ht="3.75" customHeight="1" x14ac:dyDescent="0.25">
      <c r="A27" s="11"/>
    </row>
    <row r="28" spans="1:1" ht="3.75" customHeight="1" x14ac:dyDescent="0.25">
      <c r="A28" s="11"/>
    </row>
    <row r="29" spans="1:1" ht="3.75" customHeight="1" x14ac:dyDescent="0.25">
      <c r="A29" s="11"/>
    </row>
    <row r="30" spans="1:1" ht="3.75" customHeight="1" x14ac:dyDescent="0.25">
      <c r="A30" s="11"/>
    </row>
    <row r="31" spans="1:1" ht="3.75" customHeight="1" x14ac:dyDescent="0.25">
      <c r="A31" s="11"/>
    </row>
    <row r="32" spans="1:1" ht="3.75" customHeight="1" x14ac:dyDescent="0.25">
      <c r="A32" s="11"/>
    </row>
    <row r="33" spans="1:4" ht="3.75" customHeight="1" x14ac:dyDescent="0.25">
      <c r="A33" s="11"/>
    </row>
    <row r="34" spans="1:4" ht="3.75" customHeight="1" x14ac:dyDescent="0.25">
      <c r="A34" s="11"/>
    </row>
    <row r="35" spans="1:4" ht="3.75" customHeight="1" x14ac:dyDescent="0.25">
      <c r="A35" s="11"/>
    </row>
    <row r="36" spans="1:4" ht="3.75" customHeight="1" x14ac:dyDescent="0.25">
      <c r="A36" s="11"/>
    </row>
    <row r="37" spans="1:4" ht="3.75" customHeight="1" x14ac:dyDescent="0.25">
      <c r="A37" s="11"/>
    </row>
    <row r="38" spans="1:4" ht="3.75" customHeight="1" x14ac:dyDescent="0.25">
      <c r="A38" s="11"/>
    </row>
    <row r="39" spans="1:4" ht="3.75" customHeight="1" x14ac:dyDescent="0.25">
      <c r="A39" s="11"/>
    </row>
    <row r="40" spans="1:4" ht="3.75" customHeight="1" x14ac:dyDescent="0.25">
      <c r="A40" s="11"/>
    </row>
    <row r="41" spans="1:4" ht="3.75" customHeight="1" x14ac:dyDescent="0.25">
      <c r="A41" s="11"/>
    </row>
    <row r="42" spans="1:4" ht="3.75" customHeight="1" x14ac:dyDescent="0.25">
      <c r="A42" s="11"/>
    </row>
    <row r="43" spans="1:4" ht="3.75" customHeight="1" x14ac:dyDescent="0.25">
      <c r="A43" s="11"/>
    </row>
    <row r="44" spans="1:4" ht="3.75" customHeight="1" x14ac:dyDescent="0.25">
      <c r="A44" s="11"/>
    </row>
    <row r="45" spans="1:4" ht="3.75" customHeight="1" x14ac:dyDescent="0.25">
      <c r="A45" s="11"/>
    </row>
    <row r="46" spans="1:4" ht="27.75" customHeight="1" thickBot="1" x14ac:dyDescent="0.3">
      <c r="A46" s="13" t="s">
        <v>276</v>
      </c>
      <c r="B46" s="16"/>
      <c r="C46" s="16"/>
      <c r="D46" s="28"/>
    </row>
    <row r="47" spans="1:4" ht="5.25" customHeight="1" thickTop="1" x14ac:dyDescent="0.25">
      <c r="A47" s="17"/>
      <c r="B47" s="20"/>
      <c r="C47" s="20"/>
      <c r="D47" s="19"/>
    </row>
    <row r="48" spans="1:4" ht="20.25" customHeight="1" x14ac:dyDescent="0.25">
      <c r="A48" s="30" t="s">
        <v>361</v>
      </c>
      <c r="B48" s="20"/>
      <c r="C48" s="20"/>
      <c r="D48" s="19"/>
    </row>
    <row r="49" spans="1:5" ht="20.25" customHeight="1" x14ac:dyDescent="0.25">
      <c r="A49" s="30" t="s">
        <v>362</v>
      </c>
      <c r="B49" s="20"/>
      <c r="C49" s="20"/>
      <c r="D49" s="19"/>
    </row>
    <row r="50" spans="1:5" ht="20.25" customHeight="1" x14ac:dyDescent="0.25">
      <c r="A50" s="30" t="s">
        <v>363</v>
      </c>
      <c r="B50" s="20"/>
      <c r="C50" s="20"/>
      <c r="D50" s="19"/>
    </row>
    <row r="51" spans="1:5" ht="30" customHeight="1" x14ac:dyDescent="0.25">
      <c r="A51" s="11" t="s">
        <v>285</v>
      </c>
      <c r="B51" s="9" t="s">
        <v>240</v>
      </c>
      <c r="C51" s="9" t="str">
        <f>IF(B51="Sí",'llista accions'!B29,"")</f>
        <v xml:space="preserve">Reducció de fuites en els sistemes d’abastament </v>
      </c>
    </row>
    <row r="52" spans="1:5" ht="3.75" customHeight="1" x14ac:dyDescent="0.25"/>
    <row r="53" spans="1:5" ht="34.5" customHeight="1" x14ac:dyDescent="0.25">
      <c r="A53" s="11" t="s">
        <v>289</v>
      </c>
      <c r="B53" s="9" t="s">
        <v>241</v>
      </c>
      <c r="C53" s="9" t="str">
        <f>IF(B53="No",'llista accions'!B39,"")</f>
        <v>Introducció de la telegestió en la gestió de la xarxa d'abastament</v>
      </c>
    </row>
    <row r="54" spans="1:5" ht="5.25" customHeight="1" x14ac:dyDescent="0.25"/>
    <row r="55" spans="1:5" ht="51" customHeight="1" x14ac:dyDescent="0.25">
      <c r="A55" s="11" t="s">
        <v>286</v>
      </c>
      <c r="B55" s="9" t="s">
        <v>287</v>
      </c>
      <c r="C55" s="9" t="str">
        <f>IF(B55=taules!U1,'llista accions'!B31,IF(check2!B55=taules!U2,CONCATENATE('llista accions'!B31,"         -          ",'llista accions'!B32),""))</f>
        <v xml:space="preserve">Aprofitament d’aigües freàtiques          -          Control d’abocaments en aigües superficials i freàtiques </v>
      </c>
      <c r="D55" s="27" t="str">
        <f>IF(B55="Sí",'llista accions'!B49,IF(B55="Sí, però de mala qualitat",'llista accions'!B49,""))</f>
        <v>Pla Director d'aprofitament d'aigües freàtiques</v>
      </c>
    </row>
    <row r="56" spans="1:5" ht="5.25" customHeight="1" x14ac:dyDescent="0.25"/>
    <row r="57" spans="1:5" ht="44.25" customHeight="1" x14ac:dyDescent="0.25">
      <c r="A57" s="11" t="s">
        <v>288</v>
      </c>
      <c r="B57" s="9" t="s">
        <v>240</v>
      </c>
      <c r="C57" s="9" t="str">
        <f>IF(B57="Sí",'llista accions'!B32,"")</f>
        <v xml:space="preserve">Control d’abocaments en aigües superficials i freàtiques </v>
      </c>
      <c r="D57" s="12" t="str">
        <f>IF(B57="Sí","Malgrat les competències siguin de l'ACA, val la pena que el municipi tingui un cert control de les activitats potencialment contaminants","")</f>
        <v>Malgrat les competències siguin de l'ACA, val la pena que el municipi tingui un cert control de les activitats potencialment contaminants</v>
      </c>
    </row>
    <row r="58" spans="1:5" ht="5.25" customHeight="1" x14ac:dyDescent="0.25"/>
    <row r="59" spans="1:5" ht="34.5" customHeight="1" x14ac:dyDescent="0.25">
      <c r="A59" s="11" t="s">
        <v>293</v>
      </c>
      <c r="B59" s="9" t="s">
        <v>241</v>
      </c>
      <c r="C59" s="9" t="str">
        <f>IF(B59="No",'llista accions'!B44,"")</f>
        <v>Dipòsits per retenció de pluvials (tancs de tempesta)</v>
      </c>
      <c r="D59" s="9"/>
    </row>
    <row r="60" spans="1:5" ht="6" customHeight="1" x14ac:dyDescent="0.25">
      <c r="D60" s="9"/>
    </row>
    <row r="61" spans="1:5" ht="34.5" customHeight="1" x14ac:dyDescent="0.25">
      <c r="A61" s="11" t="s">
        <v>294</v>
      </c>
      <c r="B61" s="9" t="s">
        <v>241</v>
      </c>
      <c r="C61" s="9" t="str">
        <f>IF(B61="No",'llista accions'!B43,"")</f>
        <v>Aplicació d'encoixinats</v>
      </c>
      <c r="D61" s="12" t="str">
        <f>IF(B61="No","En plans de millora urbana , noves urbanitzacions o reurbanitzacions és recomanable que es faci d'entrada","")</f>
        <v>En plans de millora urbana , noves urbanitzacions o reurbanitzacions és recomanable que es faci d'entrada</v>
      </c>
      <c r="E61" s="26"/>
    </row>
    <row r="62" spans="1:5" ht="5.25" customHeight="1" x14ac:dyDescent="0.25">
      <c r="D62" s="9"/>
    </row>
    <row r="63" spans="1:5" ht="44.25" customHeight="1" x14ac:dyDescent="0.25">
      <c r="A63" s="11" t="s">
        <v>303</v>
      </c>
      <c r="B63" s="9" t="s">
        <v>240</v>
      </c>
      <c r="C63" s="9" t="str">
        <f>IF(B63="No",'llista accions'!B41,"")</f>
        <v/>
      </c>
      <c r="D63" s="9"/>
    </row>
    <row r="64" spans="1:5" ht="5.25" customHeight="1" x14ac:dyDescent="0.25">
      <c r="D64" s="9"/>
    </row>
    <row r="65" spans="1:4" ht="44.25" customHeight="1" x14ac:dyDescent="0.25">
      <c r="A65" s="11" t="s">
        <v>297</v>
      </c>
      <c r="B65" s="9" t="s">
        <v>300</v>
      </c>
      <c r="C65" s="9" t="str">
        <f>IF(B65=taules!V1,CONCATENATE('llista accions'!B30," - ",'llista accions'!B40),IF(check2!B65=taules!V3,CONCATENATE('llista accions'!B30," - ",'llista accions'!B40),""))</f>
        <v/>
      </c>
      <c r="D65" s="9"/>
    </row>
    <row r="66" spans="1:4" ht="6" customHeight="1" x14ac:dyDescent="0.25">
      <c r="D66" s="9"/>
    </row>
    <row r="67" spans="1:4" ht="34.5" customHeight="1" x14ac:dyDescent="0.25">
      <c r="A67" s="11" t="s">
        <v>306</v>
      </c>
      <c r="B67" s="9" t="s">
        <v>241</v>
      </c>
      <c r="C67" s="9" t="str">
        <f>IF(B67="No",'llista accions'!B33,"")</f>
        <v xml:space="preserve">Aprofitament de les aigües de pluja </v>
      </c>
      <c r="D67" s="9"/>
    </row>
    <row r="68" spans="1:4" ht="6" customHeight="1" x14ac:dyDescent="0.25">
      <c r="D68" s="9"/>
    </row>
    <row r="69" spans="1:4" ht="34.5" customHeight="1" x14ac:dyDescent="0.25">
      <c r="A69" s="11" t="s">
        <v>326</v>
      </c>
      <c r="B69" s="9" t="s">
        <v>241</v>
      </c>
      <c r="C69" s="24" t="e">
        <f>IF(B69="No",'llista accions'!#REF!,"")</f>
        <v>#REF!</v>
      </c>
      <c r="D69" s="9"/>
    </row>
    <row r="70" spans="1:4" ht="5.25" customHeight="1" x14ac:dyDescent="0.25"/>
    <row r="71" spans="1:4" ht="47.25" customHeight="1" x14ac:dyDescent="0.25">
      <c r="A71" s="23" t="s">
        <v>325</v>
      </c>
      <c r="B71" s="12" t="s">
        <v>240</v>
      </c>
      <c r="C71" s="12" t="str">
        <f>IF(B71="No",'llista accions'!B46,"")</f>
        <v/>
      </c>
      <c r="D71" s="9" t="str">
        <f>IF(B71="No",'llista accions'!B47,"")</f>
        <v/>
      </c>
    </row>
    <row r="72" spans="1:4" ht="9" customHeight="1" x14ac:dyDescent="0.25"/>
    <row r="73" spans="1:4" ht="34.5" customHeight="1" x14ac:dyDescent="0.25">
      <c r="A73" s="11" t="s">
        <v>327</v>
      </c>
      <c r="B73" s="9" t="s">
        <v>328</v>
      </c>
      <c r="C73" s="9" t="str">
        <f>IF(B73="Sí, es va fent",CONCATENATE('llista accions'!B37," allà on encara no n'hi hagi"),IF(B73="No",'llista accions'!B37,""))</f>
        <v>Asfalt i paviments permeables  allà on encara no n'hi hagi</v>
      </c>
      <c r="D73" s="9"/>
    </row>
    <row r="74" spans="1:4" ht="5.25" customHeight="1" x14ac:dyDescent="0.25"/>
    <row r="75" spans="1:4" ht="34.5" customHeight="1" x14ac:dyDescent="0.25">
      <c r="A75" s="11" t="s">
        <v>329</v>
      </c>
      <c r="B75" s="9" t="s">
        <v>241</v>
      </c>
      <c r="C75" s="9" t="str">
        <f>IF(B75="No",'llista accions'!B36,"")</f>
        <v>Sistemes de drenatge urbà sostenible (SUDS)</v>
      </c>
      <c r="D75" s="9"/>
    </row>
    <row r="76" spans="1:4" ht="9" customHeight="1" x14ac:dyDescent="0.25"/>
    <row r="77" spans="1:4" s="26" customFormat="1" ht="34.5" customHeight="1" x14ac:dyDescent="0.25">
      <c r="A77" s="25" t="s">
        <v>354</v>
      </c>
      <c r="B77" s="26" t="s">
        <v>241</v>
      </c>
      <c r="C77" s="26" t="str">
        <f>IF(B77="No",'llista accions'!B51,"")</f>
        <v>Reutilització de l'aigua sobrant de piscines públiques</v>
      </c>
      <c r="D77" s="27"/>
    </row>
    <row r="78" spans="1:4" ht="9" customHeight="1" x14ac:dyDescent="0.25"/>
    <row r="79" spans="1:4" ht="33.75" customHeight="1" x14ac:dyDescent="0.25">
      <c r="A79" s="25" t="s">
        <v>357</v>
      </c>
      <c r="B79" s="26" t="s">
        <v>240</v>
      </c>
      <c r="C79" s="26" t="str">
        <f>IF(B79="Sí",'llista accions'!B47,"")</f>
        <v>Canvis en la tarificació de l'aigua per incentivar estalvi</v>
      </c>
      <c r="D79" s="12" t="str">
        <f>IF(B79="Sí","Caldrà elaborar un estudi de la tarificació al municipi","")</f>
        <v>Caldrà elaborar un estudi de la tarificació al municipi</v>
      </c>
    </row>
    <row r="81" spans="1:3" ht="30" x14ac:dyDescent="0.25">
      <c r="A81" s="9" t="s">
        <v>568</v>
      </c>
      <c r="B81" s="9" t="s">
        <v>360</v>
      </c>
      <c r="C81" s="26" t="str">
        <f>IF(B81="Millorable",'llista accions'!B98,"")</f>
        <v>Optimitzar el manteniment de fonts, brolladors i estanys artificials</v>
      </c>
    </row>
  </sheetData>
  <mergeCells count="1">
    <mergeCell ref="A2:D2"/>
  </mergeCells>
  <conditionalFormatting sqref="B8">
    <cfRule type="expression" dxfId="53" priority="24">
      <formula>ISBLANK($B8)</formula>
    </cfRule>
  </conditionalFormatting>
  <conditionalFormatting sqref="B55 B51 B57 B53">
    <cfRule type="expression" dxfId="52" priority="23">
      <formula>ISBLANK($B51)</formula>
    </cfRule>
  </conditionalFormatting>
  <conditionalFormatting sqref="B59">
    <cfRule type="expression" dxfId="51" priority="22">
      <formula>ISBLANK($B59)</formula>
    </cfRule>
  </conditionalFormatting>
  <conditionalFormatting sqref="B61">
    <cfRule type="expression" dxfId="50" priority="21">
      <formula>ISBLANK($B61)</formula>
    </cfRule>
  </conditionalFormatting>
  <conditionalFormatting sqref="B65">
    <cfRule type="expression" dxfId="49" priority="19">
      <formula>ISBLANK($B65)</formula>
    </cfRule>
  </conditionalFormatting>
  <conditionalFormatting sqref="B67">
    <cfRule type="expression" dxfId="48" priority="18">
      <formula>ISBLANK($B67)</formula>
    </cfRule>
  </conditionalFormatting>
  <conditionalFormatting sqref="B69">
    <cfRule type="expression" dxfId="47" priority="17">
      <formula>ISBLANK($B69)</formula>
    </cfRule>
  </conditionalFormatting>
  <conditionalFormatting sqref="B6">
    <cfRule type="expression" dxfId="46" priority="16">
      <formula>ISBLANK($B6)</formula>
    </cfRule>
  </conditionalFormatting>
  <conditionalFormatting sqref="B63">
    <cfRule type="expression" dxfId="45" priority="14">
      <formula>ISBLANK($B63)</formula>
    </cfRule>
  </conditionalFormatting>
  <conditionalFormatting sqref="B71">
    <cfRule type="expression" dxfId="44" priority="7">
      <formula>ISBLANK($B$69)</formula>
    </cfRule>
    <cfRule type="expression" dxfId="43" priority="10">
      <formula>$B$69="No"</formula>
    </cfRule>
    <cfRule type="expression" dxfId="42" priority="11">
      <formula>$B$69="No aplica"</formula>
    </cfRule>
    <cfRule type="expression" dxfId="41" priority="13">
      <formula>ISBLANK($B71)</formula>
    </cfRule>
  </conditionalFormatting>
  <conditionalFormatting sqref="A71">
    <cfRule type="expression" dxfId="40" priority="12">
      <formula>$B$69="Sí"</formula>
    </cfRule>
  </conditionalFormatting>
  <conditionalFormatting sqref="B73">
    <cfRule type="expression" dxfId="39" priority="8">
      <formula>ISBLANK($B73)</formula>
    </cfRule>
  </conditionalFormatting>
  <conditionalFormatting sqref="B75">
    <cfRule type="expression" dxfId="38" priority="5">
      <formula>ISBLANK($B75)</formula>
    </cfRule>
  </conditionalFormatting>
  <conditionalFormatting sqref="B81">
    <cfRule type="expression" dxfId="37" priority="4">
      <formula>ISBLANK($B81)</formula>
    </cfRule>
  </conditionalFormatting>
  <conditionalFormatting sqref="B10">
    <cfRule type="expression" dxfId="36" priority="3">
      <formula>ISBLANK($B10)</formula>
    </cfRule>
  </conditionalFormatting>
  <conditionalFormatting sqref="B12">
    <cfRule type="expression" dxfId="35" priority="2">
      <formula>ISBLANK($B12)</formula>
    </cfRule>
  </conditionalFormatting>
  <conditionalFormatting sqref="B14">
    <cfRule type="expression" dxfId="34" priority="1">
      <formula>ISBLANK($B14)</formula>
    </cfRule>
  </conditionalFormatting>
  <dataValidations count="9">
    <dataValidation type="list" allowBlank="1" showInputMessage="1" showErrorMessage="1" sqref="B6 B57 B63 B61 B69 B67 B51 B53 B71 B75 B77 B79 B10">
      <formula1>sinoj</formula1>
    </dataValidation>
    <dataValidation type="list" allowBlank="1" showInputMessage="1" showErrorMessage="1" sqref="B8">
      <formula1>sires</formula1>
    </dataValidation>
    <dataValidation type="list" allowBlank="1" showInputMessage="1" showErrorMessage="1" sqref="B55">
      <formula1>sinoa</formula1>
    </dataValidation>
    <dataValidation type="list" allowBlank="1" showInputMessage="1" showErrorMessage="1" sqref="B65">
      <formula1>sinoc</formula1>
    </dataValidation>
    <dataValidation type="list" allowBlank="1" showInputMessage="1" showErrorMessage="1" sqref="B59">
      <formula1>sinocal</formula1>
    </dataValidation>
    <dataValidation type="list" allowBlank="1" showInputMessage="1" showErrorMessage="1" sqref="B73">
      <formula1>sinod</formula1>
    </dataValidation>
    <dataValidation type="list" allowBlank="1" showInputMessage="1" showErrorMessage="1" sqref="B81">
      <formula1>font</formula1>
    </dataValidation>
    <dataValidation type="list" allowBlank="1" showInputMessage="1" showErrorMessage="1" sqref="B12">
      <formula1>promo</formula1>
    </dataValidation>
    <dataValidation type="list" allowBlank="1" showInputMessage="1" showErrorMessage="1" sqref="B14">
      <formula1>sino3</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ull3"/>
  <dimension ref="A2:E67"/>
  <sheetViews>
    <sheetView zoomScale="77" zoomScaleNormal="77" workbookViewId="0">
      <selection activeCell="B31" sqref="B31"/>
    </sheetView>
  </sheetViews>
  <sheetFormatPr defaultRowHeight="15" x14ac:dyDescent="0.25"/>
  <cols>
    <col min="1" max="1" width="53.5703125" style="9" customWidth="1"/>
    <col min="2" max="2" width="20.7109375" style="9" customWidth="1"/>
    <col min="3" max="3" width="62.42578125" style="9" customWidth="1"/>
    <col min="4" max="4" width="56" style="12" customWidth="1"/>
    <col min="5" max="5" width="25" style="9" customWidth="1"/>
    <col min="6" max="16384" width="9.140625" style="9"/>
  </cols>
  <sheetData>
    <row r="2" spans="1:5" s="8" customFormat="1" ht="19.5" thickBot="1" x14ac:dyDescent="0.3">
      <c r="A2" s="13" t="s">
        <v>591</v>
      </c>
      <c r="B2" s="14"/>
      <c r="C2" s="13" t="s">
        <v>274</v>
      </c>
      <c r="D2" s="15"/>
      <c r="E2" s="66"/>
    </row>
    <row r="3" spans="1:5" s="8" customFormat="1" ht="6" customHeight="1" thickTop="1" x14ac:dyDescent="0.25">
      <c r="A3" s="17"/>
      <c r="B3" s="18"/>
      <c r="C3" s="17"/>
      <c r="D3" s="19"/>
    </row>
    <row r="4" spans="1:5" ht="32.25" customHeight="1" x14ac:dyDescent="0.25">
      <c r="A4" s="11" t="s">
        <v>572</v>
      </c>
      <c r="B4" s="9" t="s">
        <v>240</v>
      </c>
      <c r="C4" s="26" t="str">
        <f>IF(B4="Sí",'llista accions'!B113,"")</f>
        <v>Canvis en l'oferta turística de muntanya</v>
      </c>
      <c r="D4" s="9"/>
    </row>
    <row r="5" spans="1:5" ht="3.75" customHeight="1" x14ac:dyDescent="0.25">
      <c r="A5" s="11"/>
    </row>
    <row r="6" spans="1:5" ht="32.25" customHeight="1" x14ac:dyDescent="0.25">
      <c r="A6" s="11" t="s">
        <v>573</v>
      </c>
      <c r="B6" s="9" t="s">
        <v>240</v>
      </c>
      <c r="C6" s="26" t="str">
        <f>IF(B6="Sí",'llista accions'!B114,"")</f>
        <v>Canvis en l'oferta turística de sol i platja</v>
      </c>
      <c r="D6" s="9"/>
    </row>
    <row r="7" spans="1:5" ht="3.75" customHeight="1" x14ac:dyDescent="0.25">
      <c r="A7" s="11"/>
    </row>
    <row r="8" spans="1:5" ht="33" customHeight="1" x14ac:dyDescent="0.25">
      <c r="A8" s="11" t="s">
        <v>574</v>
      </c>
      <c r="B8" s="9" t="s">
        <v>240</v>
      </c>
      <c r="C8" s="26" t="str">
        <f>IF(B8="Sí",'llista accions'!B115,"")</f>
        <v>Adhesió a la Carta Europea de Turisme Sostenible (CETS)</v>
      </c>
    </row>
    <row r="9" spans="1:5" ht="3.75" customHeight="1" x14ac:dyDescent="0.25">
      <c r="A9" s="11"/>
    </row>
    <row r="10" spans="1:5" ht="33" customHeight="1" x14ac:dyDescent="0.25">
      <c r="A10" s="11" t="s">
        <v>592</v>
      </c>
      <c r="B10" s="9" t="s">
        <v>241</v>
      </c>
      <c r="C10" s="26" t="str">
        <f>IF(B10="No",'llista accions'!B124,"")</f>
        <v>Taxa turística local per a un fons de lluita contra el canvi climàtic</v>
      </c>
    </row>
    <row r="11" spans="1:5" ht="3.75" customHeight="1" x14ac:dyDescent="0.25">
      <c r="A11" s="11"/>
    </row>
    <row r="12" spans="1:5" ht="25.5" customHeight="1" x14ac:dyDescent="0.25">
      <c r="A12" s="69" t="s">
        <v>593</v>
      </c>
      <c r="C12" s="68" t="s">
        <v>594</v>
      </c>
    </row>
    <row r="13" spans="1:5" ht="3.75" customHeight="1" x14ac:dyDescent="0.25">
      <c r="A13" s="11"/>
    </row>
    <row r="14" spans="1:5" ht="39" customHeight="1" x14ac:dyDescent="0.25">
      <c r="A14" s="69" t="s">
        <v>593</v>
      </c>
      <c r="C14" s="68" t="s">
        <v>433</v>
      </c>
    </row>
    <row r="15" spans="1:5" ht="3.75" customHeight="1" x14ac:dyDescent="0.25">
      <c r="A15" s="11"/>
    </row>
    <row r="16" spans="1:5" ht="27.75" customHeight="1" x14ac:dyDescent="0.25">
      <c r="A16" s="11"/>
    </row>
    <row r="17" spans="1:4" ht="3.75" customHeight="1" x14ac:dyDescent="0.25">
      <c r="A17" s="11"/>
    </row>
    <row r="18" spans="1:4" ht="3.75" customHeight="1" x14ac:dyDescent="0.25">
      <c r="A18" s="11"/>
    </row>
    <row r="19" spans="1:4" ht="3.75" customHeight="1" x14ac:dyDescent="0.25">
      <c r="A19" s="11"/>
    </row>
    <row r="20" spans="1:4" ht="3.75" customHeight="1" x14ac:dyDescent="0.25">
      <c r="A20" s="11"/>
    </row>
    <row r="21" spans="1:4" ht="3.75" customHeight="1" x14ac:dyDescent="0.25">
      <c r="A21" s="11"/>
    </row>
    <row r="22" spans="1:4" ht="3.75" customHeight="1" x14ac:dyDescent="0.25">
      <c r="A22" s="11"/>
    </row>
    <row r="23" spans="1:4" ht="27.75" customHeight="1" thickBot="1" x14ac:dyDescent="0.3">
      <c r="A23" s="13" t="s">
        <v>359</v>
      </c>
      <c r="B23" s="16"/>
      <c r="C23" s="16"/>
      <c r="D23" s="28"/>
    </row>
    <row r="24" spans="1:4" ht="5.25" customHeight="1" thickTop="1" x14ac:dyDescent="0.25">
      <c r="A24" s="17"/>
      <c r="B24" s="20"/>
      <c r="C24" s="20"/>
      <c r="D24" s="19"/>
    </row>
    <row r="25" spans="1:4" ht="30" customHeight="1" x14ac:dyDescent="0.25">
      <c r="A25" s="11" t="s">
        <v>570</v>
      </c>
      <c r="B25" s="9" t="s">
        <v>241</v>
      </c>
      <c r="C25" s="26" t="str">
        <f>IF(B25="No",'llista accions'!B96,"")</f>
        <v xml:space="preserve">Protocol d’actuació envers les persones vulnerables a la calor i al fred </v>
      </c>
      <c r="D25" s="9"/>
    </row>
    <row r="26" spans="1:4" ht="3.75" customHeight="1" x14ac:dyDescent="0.25"/>
    <row r="27" spans="1:4" ht="39" customHeight="1" x14ac:dyDescent="0.25">
      <c r="A27" s="11" t="s">
        <v>577</v>
      </c>
      <c r="B27" s="9" t="s">
        <v>241</v>
      </c>
      <c r="C27" s="26" t="str">
        <f>IF(B27="Si","",'llista accions'!B103)</f>
        <v>Obrir edificis públics amb climatització per acollir persones vulnerables</v>
      </c>
    </row>
    <row r="28" spans="1:4" ht="3.75" customHeight="1" x14ac:dyDescent="0.25"/>
    <row r="29" spans="1:4" ht="42" customHeight="1" x14ac:dyDescent="0.25">
      <c r="A29" s="11" t="s">
        <v>569</v>
      </c>
      <c r="B29" s="9" t="s">
        <v>241</v>
      </c>
      <c r="C29" s="26" t="str">
        <f>IF(B29="No",'llista accions'!B97,"")</f>
        <v>Protocol d'actuació per al control i la prevenció de malaties tropicals - transmeses per vectors - (ex. Zika, dengue, malària...)</v>
      </c>
      <c r="D29" s="9"/>
    </row>
    <row r="30" spans="1:4" ht="3.75" customHeight="1" x14ac:dyDescent="0.25"/>
    <row r="31" spans="1:4" ht="34.5" customHeight="1" x14ac:dyDescent="0.25">
      <c r="A31" s="25" t="s">
        <v>571</v>
      </c>
      <c r="B31" s="9" t="s">
        <v>241</v>
      </c>
      <c r="C31" s="26" t="str">
        <f>IF(B31="No",'llista accions'!B99,"")</f>
        <v>Procés de seguiment i avisos per ozó troposfèric i al·lèrgens</v>
      </c>
    </row>
    <row r="32" spans="1:4" ht="5.25" customHeight="1" x14ac:dyDescent="0.25"/>
    <row r="33" spans="1:5" ht="51" customHeight="1" x14ac:dyDescent="0.25">
      <c r="A33" s="11" t="s">
        <v>575</v>
      </c>
      <c r="B33" s="9" t="s">
        <v>376</v>
      </c>
      <c r="C33" s="26" t="str">
        <f>IF(B33="regularment","",'llista accions'!B100)</f>
        <v xml:space="preserve">Campanyes per a l'eradicació o contenció de plagues (mosquit tigre...) </v>
      </c>
      <c r="D33" s="27"/>
    </row>
    <row r="34" spans="1:5" ht="5.25" customHeight="1" x14ac:dyDescent="0.25"/>
    <row r="35" spans="1:5" ht="44.25" customHeight="1" x14ac:dyDescent="0.25">
      <c r="A35" s="11" t="s">
        <v>576</v>
      </c>
      <c r="B35" s="9" t="s">
        <v>241</v>
      </c>
      <c r="C35" s="26" t="str">
        <f>IF(B35="No",'llista accions'!B102,"")</f>
        <v xml:space="preserve">Adaptar els horaris dels serveis municipals a les condicions climàtiques </v>
      </c>
    </row>
    <row r="36" spans="1:5" ht="5.25" customHeight="1" x14ac:dyDescent="0.25"/>
    <row r="37" spans="1:5" ht="34.5" customHeight="1" x14ac:dyDescent="0.25">
      <c r="A37" s="11" t="s">
        <v>578</v>
      </c>
      <c r="B37" s="9" t="s">
        <v>241</v>
      </c>
      <c r="C37" s="26" t="str">
        <f>IF(B37="No",'llista accions'!B104,"")</f>
        <v>Adaptació (al canvi climàtic) del Consell de Salut del municipi</v>
      </c>
      <c r="D37" s="9"/>
    </row>
    <row r="38" spans="1:5" ht="6" customHeight="1" x14ac:dyDescent="0.25">
      <c r="D38" s="9"/>
      <c r="E38" s="26"/>
    </row>
    <row r="39" spans="1:5" ht="34.5" customHeight="1" x14ac:dyDescent="0.25">
      <c r="A39" s="67" t="s">
        <v>580</v>
      </c>
      <c r="B39" s="9" t="s">
        <v>241</v>
      </c>
      <c r="C39" s="26" t="str">
        <f>IF(B39="No",'llista accions'!B106,"")</f>
        <v>Pobresa energètica</v>
      </c>
      <c r="E39" s="26"/>
    </row>
    <row r="40" spans="1:5" ht="5.25" customHeight="1" x14ac:dyDescent="0.25">
      <c r="A40"/>
      <c r="D40" s="9"/>
      <c r="E40" s="26"/>
    </row>
    <row r="41" spans="1:5" ht="44.25" customHeight="1" x14ac:dyDescent="0.25">
      <c r="A41" s="11" t="s">
        <v>582</v>
      </c>
      <c r="B41" s="9" t="s">
        <v>241</v>
      </c>
      <c r="C41" s="26" t="str">
        <f>IF(B41="No",'llista accions'!B105,"")</f>
        <v>Protocol d'actuació per episodis de contaminació atmosfèrica</v>
      </c>
      <c r="D41" s="9"/>
      <c r="E41" s="26"/>
    </row>
    <row r="42" spans="1:5" ht="5.25" customHeight="1" x14ac:dyDescent="0.25">
      <c r="D42" s="9"/>
    </row>
    <row r="43" spans="1:5" ht="44.25" customHeight="1" x14ac:dyDescent="0.25">
      <c r="A43" s="11"/>
      <c r="C43" s="24" t="s">
        <v>583</v>
      </c>
      <c r="D43" s="9"/>
    </row>
    <row r="44" spans="1:5" ht="6" customHeight="1" x14ac:dyDescent="0.25">
      <c r="D44" s="9"/>
    </row>
    <row r="45" spans="1:5" ht="34.5" customHeight="1" x14ac:dyDescent="0.25">
      <c r="A45" s="11"/>
      <c r="C45" s="24" t="s">
        <v>584</v>
      </c>
      <c r="D45" s="9"/>
    </row>
    <row r="46" spans="1:5" ht="6" customHeight="1" x14ac:dyDescent="0.25">
      <c r="D46" s="9"/>
    </row>
    <row r="48" spans="1:5" ht="19.5" thickBot="1" x14ac:dyDescent="0.3">
      <c r="A48" s="13" t="s">
        <v>579</v>
      </c>
      <c r="B48" s="16"/>
      <c r="C48" s="16"/>
      <c r="D48" s="28"/>
    </row>
    <row r="49" spans="1:4" ht="6" customHeight="1" thickTop="1" x14ac:dyDescent="0.25"/>
    <row r="50" spans="1:4" ht="44.25" customHeight="1" x14ac:dyDescent="0.25">
      <c r="A50" s="9" t="s">
        <v>585</v>
      </c>
      <c r="B50" s="9" t="s">
        <v>241</v>
      </c>
      <c r="C50" s="26" t="str">
        <f>IF(B50="No",'llista accions'!B109,"")</f>
        <v xml:space="preserve">Actualització del DUPROCIM tenint en consideració els impactes associats al canvi climàtic </v>
      </c>
    </row>
    <row r="51" spans="1:4" ht="6" customHeight="1" x14ac:dyDescent="0.25"/>
    <row r="52" spans="1:4" ht="40.5" customHeight="1" x14ac:dyDescent="0.25">
      <c r="A52" s="11" t="s">
        <v>586</v>
      </c>
      <c r="B52" s="9" t="s">
        <v>241</v>
      </c>
      <c r="C52" s="68" t="s">
        <v>588</v>
      </c>
    </row>
    <row r="53" spans="1:4" ht="6" customHeight="1" x14ac:dyDescent="0.25">
      <c r="A53" s="11"/>
    </row>
    <row r="54" spans="1:4" ht="27" customHeight="1" x14ac:dyDescent="0.25">
      <c r="A54" s="11" t="s">
        <v>587</v>
      </c>
      <c r="B54" s="9" t="s">
        <v>241</v>
      </c>
      <c r="C54" s="68" t="s">
        <v>588</v>
      </c>
    </row>
    <row r="55" spans="1:4" ht="6" customHeight="1" x14ac:dyDescent="0.25"/>
    <row r="56" spans="1:4" ht="32.25" customHeight="1" x14ac:dyDescent="0.25">
      <c r="A56" s="11" t="s">
        <v>590</v>
      </c>
      <c r="B56" s="9" t="s">
        <v>241</v>
      </c>
      <c r="C56" s="26" t="str">
        <f>IF(B56="No",'llista accions'!B121,"")</f>
        <v>Cobertura Wi-Fi i de mòbil a tot el municipi</v>
      </c>
      <c r="D56" s="26" t="str">
        <f>IF(B56="No",'llista accions'!B122,"")</f>
        <v>Expansió de la fibra òptica a tot el municipi</v>
      </c>
    </row>
    <row r="57" spans="1:4" ht="6" customHeight="1" x14ac:dyDescent="0.25"/>
    <row r="58" spans="1:4" ht="29.25" customHeight="1" x14ac:dyDescent="0.25">
      <c r="A58" s="69" t="s">
        <v>593</v>
      </c>
      <c r="C58" s="68" t="s">
        <v>595</v>
      </c>
    </row>
    <row r="60" spans="1:4" ht="30" x14ac:dyDescent="0.25">
      <c r="A60" s="9" t="s">
        <v>597</v>
      </c>
      <c r="B60" s="9" t="s">
        <v>241</v>
      </c>
      <c r="C60" s="26" t="str">
        <f>IF(B60="No",'llista accions'!B111,"")</f>
        <v>Aplicació d'un sistema de millora contínua per a emergències relacionades amb el canvi climàtic</v>
      </c>
    </row>
    <row r="65" spans="1:4" ht="19.5" thickBot="1" x14ac:dyDescent="0.3">
      <c r="A65" s="13" t="s">
        <v>596</v>
      </c>
      <c r="B65" s="16"/>
      <c r="C65" s="16"/>
      <c r="D65" s="28"/>
    </row>
    <row r="66" spans="1:4" ht="15.75" thickTop="1" x14ac:dyDescent="0.25"/>
    <row r="67" spans="1:4" x14ac:dyDescent="0.25">
      <c r="A67" s="9" t="s">
        <v>598</v>
      </c>
      <c r="B67" s="9" t="s">
        <v>241</v>
      </c>
      <c r="C67" s="26" t="str">
        <f>IF(B67="No",'llista accions'!B78,"")</f>
        <v>Redacció del pla de prevenció municipal d'incendis (PPI)</v>
      </c>
    </row>
  </sheetData>
  <conditionalFormatting sqref="B4">
    <cfRule type="expression" dxfId="33" priority="28">
      <formula>ISBLANK($B4)</formula>
    </cfRule>
  </conditionalFormatting>
  <conditionalFormatting sqref="B31">
    <cfRule type="expression" dxfId="32" priority="12">
      <formula>ISBLANK($B31)</formula>
    </cfRule>
  </conditionalFormatting>
  <conditionalFormatting sqref="B25">
    <cfRule type="expression" dxfId="31" priority="14">
      <formula>ISBLANK($B25)</formula>
    </cfRule>
  </conditionalFormatting>
  <conditionalFormatting sqref="B33">
    <cfRule type="expression" dxfId="30" priority="11">
      <formula>ISBLANK($B33)</formula>
    </cfRule>
  </conditionalFormatting>
  <conditionalFormatting sqref="B6">
    <cfRule type="expression" dxfId="29" priority="16">
      <formula>ISBLANK($B6)</formula>
    </cfRule>
  </conditionalFormatting>
  <conditionalFormatting sqref="B8">
    <cfRule type="expression" dxfId="28" priority="15">
      <formula>ISBLANK($B8)</formula>
    </cfRule>
  </conditionalFormatting>
  <conditionalFormatting sqref="B35">
    <cfRule type="expression" dxfId="27" priority="10">
      <formula>ISBLANK($B35)</formula>
    </cfRule>
  </conditionalFormatting>
  <conditionalFormatting sqref="B29">
    <cfRule type="expression" dxfId="26" priority="13">
      <formula>ISBLANK($B29)</formula>
    </cfRule>
  </conditionalFormatting>
  <conditionalFormatting sqref="B37">
    <cfRule type="expression" dxfId="25" priority="8">
      <formula>ISBLANK($B37)</formula>
    </cfRule>
  </conditionalFormatting>
  <conditionalFormatting sqref="B39">
    <cfRule type="expression" dxfId="24" priority="7">
      <formula>ISBLANK($B39)</formula>
    </cfRule>
  </conditionalFormatting>
  <conditionalFormatting sqref="B27">
    <cfRule type="expression" dxfId="23" priority="9">
      <formula>ISBLANK($B27)</formula>
    </cfRule>
  </conditionalFormatting>
  <conditionalFormatting sqref="B41">
    <cfRule type="expression" dxfId="22" priority="6">
      <formula>ISBLANK($B41)</formula>
    </cfRule>
  </conditionalFormatting>
  <conditionalFormatting sqref="B50">
    <cfRule type="expression" dxfId="21" priority="5">
      <formula>ISBLANK($B50)</formula>
    </cfRule>
  </conditionalFormatting>
  <conditionalFormatting sqref="B56">
    <cfRule type="expression" dxfId="20" priority="4">
      <formula>ISBLANK($B56)</formula>
    </cfRule>
  </conditionalFormatting>
  <conditionalFormatting sqref="B10">
    <cfRule type="expression" dxfId="19" priority="3">
      <formula>ISBLANK($B10)</formula>
    </cfRule>
  </conditionalFormatting>
  <conditionalFormatting sqref="B60">
    <cfRule type="expression" dxfId="18" priority="2">
      <formula>ISBLANK($B60)</formula>
    </cfRule>
  </conditionalFormatting>
  <conditionalFormatting sqref="B67">
    <cfRule type="expression" dxfId="17" priority="1">
      <formula>ISBLANK($B67)</formula>
    </cfRule>
  </conditionalFormatting>
  <dataValidations count="6">
    <dataValidation type="list" allowBlank="1" showInputMessage="1" showErrorMessage="1" sqref="B27">
      <formula1>sinocal</formula1>
    </dataValidation>
    <dataValidation type="list" allowBlank="1" showInputMessage="1" showErrorMessage="1" sqref="B43">
      <formula1>sinoc</formula1>
    </dataValidation>
    <dataValidation type="list" allowBlank="1" showInputMessage="1" showErrorMessage="1" sqref="B45">
      <formula1>sinoj</formula1>
    </dataValidation>
    <dataValidation type="list" allowBlank="1" showInputMessage="1" showErrorMessage="1" sqref="B4 B6 B8 B25 B29 B31 B35 B37 B39 B41 B50 B56 B10 B60 B67">
      <formula1>sinonomes</formula1>
    </dataValidation>
    <dataValidation type="list" allowBlank="1" showInputMessage="1" showErrorMessage="1" sqref="B33">
      <formula1>promo</formula1>
    </dataValidation>
    <dataValidation type="list" allowBlank="1" showInputMessage="1" showErrorMessage="1" sqref="B52:B54">
      <formula1>sino3</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ull5"/>
  <dimension ref="A1:V161"/>
  <sheetViews>
    <sheetView tabSelected="1" zoomScale="86" zoomScaleNormal="86" workbookViewId="0">
      <pane ySplit="1" topLeftCell="A2" activePane="bottomLeft" state="frozen"/>
      <selection pane="bottomLeft" activeCell="X5" sqref="X5"/>
    </sheetView>
  </sheetViews>
  <sheetFormatPr defaultRowHeight="12" x14ac:dyDescent="0.25"/>
  <cols>
    <col min="1" max="1" width="18.85546875" style="81" customWidth="1"/>
    <col min="2" max="2" width="37.7109375" style="81" customWidth="1"/>
    <col min="3" max="3" width="29" style="81" customWidth="1"/>
    <col min="4" max="4" width="14.7109375" style="81" customWidth="1"/>
    <col min="5" max="5" width="16.140625" style="81" customWidth="1"/>
    <col min="6" max="6" width="11.7109375" style="81" customWidth="1"/>
    <col min="7" max="7" width="13.28515625" style="81" customWidth="1"/>
    <col min="8" max="8" width="7.140625" style="104" customWidth="1"/>
    <col min="9" max="9" width="23.28515625" style="81" customWidth="1"/>
    <col min="10" max="10" width="14.7109375" style="81" customWidth="1"/>
    <col min="11" max="11" width="26.85546875" style="81" customWidth="1"/>
    <col min="12" max="12" width="17.140625" style="81" customWidth="1"/>
    <col min="13" max="13" width="15" style="81" customWidth="1"/>
    <col min="14" max="14" width="15.42578125" style="81" customWidth="1"/>
    <col min="15" max="15" width="0" style="81" hidden="1" customWidth="1"/>
    <col min="16" max="16" width="40.5703125" style="81" hidden="1" customWidth="1"/>
    <col min="17" max="17" width="17.7109375" style="81" hidden="1" customWidth="1"/>
    <col min="18" max="21" width="0" style="81" hidden="1" customWidth="1"/>
    <col min="22" max="16384" width="9.140625" style="81"/>
  </cols>
  <sheetData>
    <row r="1" spans="1:22" s="80" customFormat="1" ht="37.5" thickBot="1" x14ac:dyDescent="0.25">
      <c r="A1" s="95" t="s">
        <v>0</v>
      </c>
      <c r="B1" s="96" t="s">
        <v>619</v>
      </c>
      <c r="C1" s="96" t="s">
        <v>620</v>
      </c>
      <c r="D1" s="96" t="s">
        <v>2</v>
      </c>
      <c r="E1" s="96" t="s">
        <v>386</v>
      </c>
      <c r="F1" s="96" t="s">
        <v>387</v>
      </c>
      <c r="G1" s="96" t="s">
        <v>388</v>
      </c>
      <c r="H1" s="105" t="s">
        <v>618</v>
      </c>
      <c r="I1" s="96" t="s">
        <v>3</v>
      </c>
      <c r="J1" s="96" t="s">
        <v>36</v>
      </c>
      <c r="K1" s="96" t="s">
        <v>19</v>
      </c>
      <c r="L1" s="96" t="s">
        <v>166</v>
      </c>
      <c r="M1" s="96" t="s">
        <v>167</v>
      </c>
      <c r="N1" s="97" t="s">
        <v>335</v>
      </c>
      <c r="O1" s="77"/>
      <c r="P1" s="77" t="s">
        <v>337</v>
      </c>
      <c r="Q1" s="77"/>
      <c r="R1" s="77" t="s">
        <v>403</v>
      </c>
      <c r="S1" s="78"/>
      <c r="T1" s="78"/>
      <c r="U1" s="78"/>
    </row>
    <row r="2" spans="1:22" ht="48" x14ac:dyDescent="0.2">
      <c r="A2" s="83" t="s">
        <v>189</v>
      </c>
      <c r="B2" s="84" t="s">
        <v>4</v>
      </c>
      <c r="C2" s="84" t="s">
        <v>5</v>
      </c>
      <c r="D2" s="84" t="s">
        <v>6</v>
      </c>
      <c r="E2" s="84" t="s">
        <v>8</v>
      </c>
      <c r="F2" s="84" t="s">
        <v>7</v>
      </c>
      <c r="G2" s="84"/>
      <c r="H2" s="85"/>
      <c r="I2" s="84" t="s">
        <v>529</v>
      </c>
      <c r="J2" s="84" t="s">
        <v>20</v>
      </c>
      <c r="K2" s="84" t="s">
        <v>622</v>
      </c>
      <c r="L2" s="84" t="s">
        <v>163</v>
      </c>
      <c r="M2" s="84" t="s">
        <v>532</v>
      </c>
      <c r="N2" s="98"/>
      <c r="O2" s="32"/>
      <c r="P2" s="32"/>
      <c r="Q2" s="32"/>
      <c r="R2" s="32"/>
      <c r="S2" s="32"/>
      <c r="T2" s="32"/>
      <c r="U2" s="32"/>
    </row>
    <row r="3" spans="1:22" ht="48" x14ac:dyDescent="0.2">
      <c r="A3" s="86" t="s">
        <v>189</v>
      </c>
      <c r="B3" s="74" t="s">
        <v>556</v>
      </c>
      <c r="C3" s="74" t="s">
        <v>555</v>
      </c>
      <c r="D3" s="74" t="s">
        <v>6</v>
      </c>
      <c r="E3" s="74" t="s">
        <v>427</v>
      </c>
      <c r="F3" s="74" t="s">
        <v>7</v>
      </c>
      <c r="G3" s="74" t="s">
        <v>13</v>
      </c>
      <c r="H3" s="75"/>
      <c r="I3" s="74" t="s">
        <v>239</v>
      </c>
      <c r="J3" s="74" t="s">
        <v>16</v>
      </c>
      <c r="K3" s="74" t="s">
        <v>622</v>
      </c>
      <c r="L3" s="74" t="s">
        <v>163</v>
      </c>
      <c r="M3" s="74" t="s">
        <v>621</v>
      </c>
      <c r="N3" s="99"/>
      <c r="O3" s="76"/>
      <c r="P3" s="76"/>
      <c r="Q3" s="76"/>
      <c r="R3" s="76"/>
      <c r="S3" s="76"/>
      <c r="T3" s="76"/>
      <c r="U3" s="76"/>
    </row>
    <row r="4" spans="1:22" ht="48.75" x14ac:dyDescent="0.25">
      <c r="A4" s="87" t="s">
        <v>189</v>
      </c>
      <c r="B4" s="42" t="s">
        <v>560</v>
      </c>
      <c r="C4" s="42" t="s">
        <v>561</v>
      </c>
      <c r="D4" s="42" t="s">
        <v>6</v>
      </c>
      <c r="E4" s="42" t="s">
        <v>427</v>
      </c>
      <c r="F4" s="42"/>
      <c r="G4" s="42"/>
      <c r="H4" s="43"/>
      <c r="I4" s="42" t="s">
        <v>239</v>
      </c>
      <c r="J4" s="46" t="s">
        <v>17</v>
      </c>
      <c r="K4" s="42" t="s">
        <v>622</v>
      </c>
      <c r="L4" s="42" t="s">
        <v>210</v>
      </c>
      <c r="M4" s="42"/>
      <c r="N4" s="100"/>
      <c r="O4" s="32"/>
      <c r="P4" s="32"/>
      <c r="Q4" s="32"/>
      <c r="R4" s="32"/>
      <c r="S4" s="32"/>
      <c r="T4" s="32"/>
      <c r="U4" s="32"/>
      <c r="V4" s="106"/>
    </row>
    <row r="5" spans="1:22" ht="108" x14ac:dyDescent="0.2">
      <c r="A5" s="86" t="s">
        <v>189</v>
      </c>
      <c r="B5" s="74" t="s">
        <v>235</v>
      </c>
      <c r="C5" s="74" t="s">
        <v>234</v>
      </c>
      <c r="D5" s="74" t="s">
        <v>6</v>
      </c>
      <c r="E5" s="74" t="s">
        <v>427</v>
      </c>
      <c r="F5" s="74" t="s">
        <v>7</v>
      </c>
      <c r="G5" s="74"/>
      <c r="H5" s="75"/>
      <c r="I5" s="74" t="s">
        <v>22</v>
      </c>
      <c r="J5" s="74" t="s">
        <v>17</v>
      </c>
      <c r="K5" s="74" t="s">
        <v>562</v>
      </c>
      <c r="L5" s="74" t="s">
        <v>163</v>
      </c>
      <c r="M5" s="74"/>
      <c r="N5" s="99"/>
      <c r="O5" s="76"/>
      <c r="P5" s="76"/>
      <c r="Q5" s="76"/>
      <c r="R5" s="76"/>
      <c r="S5" s="76"/>
      <c r="T5" s="76"/>
      <c r="U5" s="76"/>
    </row>
    <row r="6" spans="1:22" ht="24" x14ac:dyDescent="0.2">
      <c r="A6" s="87" t="s">
        <v>189</v>
      </c>
      <c r="B6" s="42" t="s">
        <v>254</v>
      </c>
      <c r="C6" s="42" t="s">
        <v>255</v>
      </c>
      <c r="D6" s="42" t="s">
        <v>6</v>
      </c>
      <c r="E6" s="42" t="s">
        <v>11</v>
      </c>
      <c r="F6" s="42"/>
      <c r="G6" s="42"/>
      <c r="H6" s="43"/>
      <c r="I6" s="42" t="s">
        <v>530</v>
      </c>
      <c r="J6" s="46" t="s">
        <v>17</v>
      </c>
      <c r="K6" s="42"/>
      <c r="L6" s="42" t="s">
        <v>163</v>
      </c>
      <c r="M6" s="42"/>
      <c r="N6" s="100"/>
      <c r="O6" s="32"/>
      <c r="P6" s="32"/>
      <c r="Q6" s="32"/>
      <c r="R6" s="32"/>
      <c r="S6" s="32"/>
      <c r="T6" s="32"/>
      <c r="U6" s="32"/>
    </row>
    <row r="7" spans="1:22" ht="60" x14ac:dyDescent="0.2">
      <c r="A7" s="86" t="s">
        <v>189</v>
      </c>
      <c r="B7" s="74" t="s">
        <v>253</v>
      </c>
      <c r="C7" s="74" t="s">
        <v>256</v>
      </c>
      <c r="D7" s="74" t="s">
        <v>6</v>
      </c>
      <c r="E7" s="74" t="s">
        <v>11</v>
      </c>
      <c r="F7" s="74"/>
      <c r="G7" s="74"/>
      <c r="H7" s="75"/>
      <c r="I7" s="74" t="s">
        <v>530</v>
      </c>
      <c r="J7" s="74" t="s">
        <v>16</v>
      </c>
      <c r="K7" s="74" t="s">
        <v>623</v>
      </c>
      <c r="L7" s="74" t="s">
        <v>163</v>
      </c>
      <c r="M7" s="74"/>
      <c r="N7" s="99"/>
      <c r="O7" s="76"/>
      <c r="P7" s="76"/>
      <c r="Q7" s="76"/>
      <c r="R7" s="76"/>
      <c r="S7" s="76"/>
      <c r="T7" s="76"/>
      <c r="U7" s="76"/>
    </row>
    <row r="8" spans="1:22" ht="24" x14ac:dyDescent="0.2">
      <c r="A8" s="87" t="s">
        <v>189</v>
      </c>
      <c r="B8" s="42" t="s">
        <v>24</v>
      </c>
      <c r="C8" s="42" t="s">
        <v>25</v>
      </c>
      <c r="D8" s="42" t="s">
        <v>6</v>
      </c>
      <c r="E8" s="42" t="s">
        <v>8</v>
      </c>
      <c r="F8" s="42" t="s">
        <v>7</v>
      </c>
      <c r="G8" s="42" t="s">
        <v>9</v>
      </c>
      <c r="H8" s="43" t="s">
        <v>34</v>
      </c>
      <c r="I8" s="42" t="s">
        <v>528</v>
      </c>
      <c r="J8" s="42" t="s">
        <v>16</v>
      </c>
      <c r="K8" s="42" t="s">
        <v>27</v>
      </c>
      <c r="L8" s="42"/>
      <c r="M8" s="42"/>
      <c r="N8" s="100"/>
      <c r="O8" s="32"/>
      <c r="P8" s="32"/>
      <c r="Q8" s="32"/>
      <c r="R8" s="32"/>
      <c r="S8" s="32"/>
      <c r="T8" s="32"/>
      <c r="U8" s="32"/>
    </row>
    <row r="9" spans="1:22" ht="24" x14ac:dyDescent="0.2">
      <c r="A9" s="86" t="s">
        <v>189</v>
      </c>
      <c r="B9" s="74" t="s">
        <v>28</v>
      </c>
      <c r="C9" s="74" t="s">
        <v>29</v>
      </c>
      <c r="D9" s="74" t="s">
        <v>6</v>
      </c>
      <c r="E9" s="74" t="s">
        <v>7</v>
      </c>
      <c r="F9" s="74"/>
      <c r="G9" s="74"/>
      <c r="H9" s="75"/>
      <c r="I9" s="74" t="s">
        <v>26</v>
      </c>
      <c r="J9" s="74" t="s">
        <v>32</v>
      </c>
      <c r="K9" s="74" t="s">
        <v>533</v>
      </c>
      <c r="L9" s="74" t="s">
        <v>164</v>
      </c>
      <c r="M9" s="74"/>
      <c r="N9" s="99"/>
      <c r="O9" s="76"/>
      <c r="P9" s="76"/>
      <c r="Q9" s="76"/>
      <c r="R9" s="76"/>
      <c r="S9" s="76"/>
      <c r="T9" s="76"/>
      <c r="U9" s="76"/>
    </row>
    <row r="10" spans="1:22" ht="48" x14ac:dyDescent="0.2">
      <c r="A10" s="87" t="s">
        <v>189</v>
      </c>
      <c r="B10" s="42" t="s">
        <v>30</v>
      </c>
      <c r="C10" s="42" t="s">
        <v>31</v>
      </c>
      <c r="D10" s="42" t="s">
        <v>6</v>
      </c>
      <c r="E10" s="42" t="s">
        <v>7</v>
      </c>
      <c r="F10" s="42"/>
      <c r="G10" s="42"/>
      <c r="H10" s="43"/>
      <c r="I10" s="42" t="s">
        <v>26</v>
      </c>
      <c r="J10" s="42" t="s">
        <v>33</v>
      </c>
      <c r="K10" s="42"/>
      <c r="L10" s="42"/>
      <c r="M10" s="42"/>
      <c r="N10" s="100"/>
      <c r="O10" s="32"/>
      <c r="P10" s="32"/>
      <c r="Q10" s="32"/>
      <c r="R10" s="32"/>
      <c r="S10" s="32"/>
      <c r="T10" s="32"/>
      <c r="U10" s="32"/>
    </row>
    <row r="11" spans="1:22" ht="24" x14ac:dyDescent="0.2">
      <c r="A11" s="86" t="s">
        <v>189</v>
      </c>
      <c r="B11" s="74" t="s">
        <v>535</v>
      </c>
      <c r="C11" s="74" t="s">
        <v>536</v>
      </c>
      <c r="D11" s="74" t="s">
        <v>6</v>
      </c>
      <c r="E11" s="74" t="s">
        <v>59</v>
      </c>
      <c r="F11" s="74"/>
      <c r="G11" s="74"/>
      <c r="H11" s="75"/>
      <c r="I11" s="74"/>
      <c r="J11" s="74" t="s">
        <v>33</v>
      </c>
      <c r="K11" s="74"/>
      <c r="L11" s="74" t="s">
        <v>538</v>
      </c>
      <c r="M11" s="74" t="s">
        <v>537</v>
      </c>
      <c r="N11" s="99"/>
      <c r="O11" s="76"/>
      <c r="P11" s="76"/>
      <c r="Q11" s="76"/>
      <c r="R11" s="76"/>
      <c r="S11" s="76"/>
      <c r="T11" s="76"/>
      <c r="U11" s="76"/>
    </row>
    <row r="12" spans="1:22" ht="48" x14ac:dyDescent="0.2">
      <c r="A12" s="87" t="s">
        <v>190</v>
      </c>
      <c r="B12" s="42" t="s">
        <v>38</v>
      </c>
      <c r="C12" s="42" t="s">
        <v>35</v>
      </c>
      <c r="D12" s="42" t="s">
        <v>14</v>
      </c>
      <c r="E12" s="42" t="s">
        <v>8</v>
      </c>
      <c r="F12" s="42" t="s">
        <v>7</v>
      </c>
      <c r="G12" s="42"/>
      <c r="H12" s="43"/>
      <c r="I12" s="42" t="s">
        <v>21</v>
      </c>
      <c r="J12" s="42" t="s">
        <v>18</v>
      </c>
      <c r="K12" s="42"/>
      <c r="L12" s="42" t="s">
        <v>160</v>
      </c>
      <c r="M12" s="42" t="s">
        <v>624</v>
      </c>
      <c r="N12" s="100"/>
      <c r="O12" s="32"/>
      <c r="P12" s="32"/>
      <c r="Q12" s="32"/>
      <c r="R12" s="32"/>
      <c r="S12" s="32"/>
      <c r="T12" s="32"/>
      <c r="U12" s="32"/>
    </row>
    <row r="13" spans="1:22" ht="48" x14ac:dyDescent="0.2">
      <c r="A13" s="86" t="s">
        <v>190</v>
      </c>
      <c r="B13" s="74" t="s">
        <v>236</v>
      </c>
      <c r="C13" s="74" t="s">
        <v>37</v>
      </c>
      <c r="D13" s="74" t="s">
        <v>14</v>
      </c>
      <c r="E13" s="74" t="s">
        <v>427</v>
      </c>
      <c r="F13" s="74" t="s">
        <v>8</v>
      </c>
      <c r="G13" s="74" t="s">
        <v>13</v>
      </c>
      <c r="H13" s="75"/>
      <c r="I13" s="74" t="s">
        <v>239</v>
      </c>
      <c r="J13" s="74" t="s">
        <v>18</v>
      </c>
      <c r="K13" s="74"/>
      <c r="L13" s="74" t="s">
        <v>160</v>
      </c>
      <c r="M13" s="74" t="s">
        <v>534</v>
      </c>
      <c r="N13" s="99"/>
      <c r="O13" s="76"/>
      <c r="P13" s="76"/>
      <c r="Q13" s="76"/>
      <c r="R13" s="76"/>
      <c r="S13" s="76"/>
      <c r="T13" s="76"/>
      <c r="U13" s="76"/>
    </row>
    <row r="14" spans="1:22" ht="48" x14ac:dyDescent="0.2">
      <c r="A14" s="87" t="s">
        <v>190</v>
      </c>
      <c r="B14" s="42" t="s">
        <v>237</v>
      </c>
      <c r="C14" s="42" t="s">
        <v>238</v>
      </c>
      <c r="D14" s="42" t="s">
        <v>14</v>
      </c>
      <c r="E14" s="42" t="s">
        <v>427</v>
      </c>
      <c r="F14" s="42"/>
      <c r="G14" s="42"/>
      <c r="H14" s="43"/>
      <c r="I14" s="42" t="s">
        <v>22</v>
      </c>
      <c r="J14" s="42" t="s">
        <v>18</v>
      </c>
      <c r="K14" s="42"/>
      <c r="L14" s="42" t="s">
        <v>160</v>
      </c>
      <c r="M14" s="42"/>
      <c r="N14" s="100"/>
      <c r="O14" s="32"/>
      <c r="P14" s="32"/>
      <c r="Q14" s="32"/>
      <c r="R14" s="32"/>
      <c r="S14" s="32"/>
      <c r="T14" s="32"/>
      <c r="U14" s="32"/>
    </row>
    <row r="15" spans="1:22" ht="48" x14ac:dyDescent="0.2">
      <c r="A15" s="86" t="s">
        <v>190</v>
      </c>
      <c r="B15" s="74" t="s">
        <v>40</v>
      </c>
      <c r="C15" s="74" t="s">
        <v>41</v>
      </c>
      <c r="D15" s="74" t="s">
        <v>14</v>
      </c>
      <c r="E15" s="74" t="s">
        <v>11</v>
      </c>
      <c r="F15" s="74"/>
      <c r="G15" s="74"/>
      <c r="H15" s="75"/>
      <c r="I15" s="74" t="s">
        <v>517</v>
      </c>
      <c r="J15" s="74" t="s">
        <v>18</v>
      </c>
      <c r="K15" s="74"/>
      <c r="L15" s="74" t="s">
        <v>160</v>
      </c>
      <c r="M15" s="74"/>
      <c r="N15" s="99"/>
      <c r="O15" s="76"/>
      <c r="P15" s="76"/>
      <c r="Q15" s="76"/>
      <c r="R15" s="76"/>
      <c r="S15" s="76"/>
      <c r="T15" s="76"/>
      <c r="U15" s="76"/>
    </row>
    <row r="16" spans="1:22" ht="48" x14ac:dyDescent="0.2">
      <c r="A16" s="88" t="s">
        <v>190</v>
      </c>
      <c r="B16" s="44" t="s">
        <v>42</v>
      </c>
      <c r="C16" s="44" t="s">
        <v>43</v>
      </c>
      <c r="D16" s="44" t="s">
        <v>14</v>
      </c>
      <c r="E16" s="44" t="s">
        <v>8</v>
      </c>
      <c r="F16" s="44" t="s">
        <v>7</v>
      </c>
      <c r="G16" s="44"/>
      <c r="H16" s="45"/>
      <c r="I16" s="44" t="s">
        <v>516</v>
      </c>
      <c r="J16" s="44" t="s">
        <v>17</v>
      </c>
      <c r="K16" s="44"/>
      <c r="L16" s="44" t="s">
        <v>160</v>
      </c>
      <c r="M16" s="44"/>
      <c r="N16" s="101"/>
      <c r="O16" s="32"/>
      <c r="P16" s="32"/>
      <c r="Q16" s="32"/>
      <c r="R16" s="32"/>
      <c r="S16" s="32"/>
      <c r="T16" s="32"/>
      <c r="U16" s="32"/>
    </row>
    <row r="17" spans="1:21" ht="24" x14ac:dyDescent="0.2">
      <c r="A17" s="86" t="s">
        <v>190</v>
      </c>
      <c r="B17" s="74" t="s">
        <v>44</v>
      </c>
      <c r="C17" s="74" t="s">
        <v>45</v>
      </c>
      <c r="D17" s="74" t="s">
        <v>14</v>
      </c>
      <c r="E17" s="74" t="s">
        <v>8</v>
      </c>
      <c r="F17" s="74" t="s">
        <v>7</v>
      </c>
      <c r="G17" s="74" t="s">
        <v>9</v>
      </c>
      <c r="H17" s="75" t="s">
        <v>34</v>
      </c>
      <c r="I17" s="74" t="s">
        <v>26</v>
      </c>
      <c r="J17" s="74" t="s">
        <v>17</v>
      </c>
      <c r="K17" s="74" t="s">
        <v>27</v>
      </c>
      <c r="L17" s="74"/>
      <c r="M17" s="74"/>
      <c r="N17" s="99"/>
      <c r="O17" s="76"/>
      <c r="P17" s="76" t="s">
        <v>339</v>
      </c>
      <c r="Q17" s="76"/>
      <c r="R17" s="76"/>
      <c r="S17" s="76"/>
      <c r="T17" s="76"/>
      <c r="U17" s="76"/>
    </row>
    <row r="18" spans="1:21" ht="48" x14ac:dyDescent="0.2">
      <c r="A18" s="88" t="s">
        <v>190</v>
      </c>
      <c r="B18" s="44" t="s">
        <v>46</v>
      </c>
      <c r="C18" s="44" t="s">
        <v>47</v>
      </c>
      <c r="D18" s="44" t="s">
        <v>6</v>
      </c>
      <c r="E18" s="44" t="s">
        <v>8</v>
      </c>
      <c r="F18" s="44" t="s">
        <v>7</v>
      </c>
      <c r="G18" s="44" t="s">
        <v>11</v>
      </c>
      <c r="H18" s="45"/>
      <c r="I18" s="44" t="s">
        <v>48</v>
      </c>
      <c r="J18" s="44" t="s">
        <v>18</v>
      </c>
      <c r="K18" s="44"/>
      <c r="L18" s="44" t="s">
        <v>161</v>
      </c>
      <c r="M18" s="44"/>
      <c r="N18" s="101"/>
      <c r="O18" s="32"/>
      <c r="P18" s="32"/>
      <c r="Q18" s="32"/>
      <c r="R18" s="32"/>
      <c r="S18" s="32"/>
      <c r="T18" s="32"/>
      <c r="U18" s="32"/>
    </row>
    <row r="19" spans="1:21" ht="36" x14ac:dyDescent="0.2">
      <c r="A19" s="86" t="s">
        <v>191</v>
      </c>
      <c r="B19" s="74" t="s">
        <v>49</v>
      </c>
      <c r="C19" s="74" t="s">
        <v>52</v>
      </c>
      <c r="D19" s="74" t="s">
        <v>15</v>
      </c>
      <c r="E19" s="74" t="s">
        <v>9</v>
      </c>
      <c r="F19" s="74" t="s">
        <v>151</v>
      </c>
      <c r="G19" s="74"/>
      <c r="H19" s="75"/>
      <c r="I19" s="74" t="s">
        <v>50</v>
      </c>
      <c r="J19" s="74" t="s">
        <v>51</v>
      </c>
      <c r="K19" s="74"/>
      <c r="L19" s="74"/>
      <c r="M19" s="74" t="s">
        <v>416</v>
      </c>
      <c r="N19" s="99"/>
      <c r="O19" s="76"/>
      <c r="P19" s="76"/>
      <c r="Q19" s="76"/>
      <c r="R19" s="76"/>
      <c r="S19" s="76"/>
      <c r="T19" s="76"/>
      <c r="U19" s="76"/>
    </row>
    <row r="20" spans="1:21" ht="36" x14ac:dyDescent="0.2">
      <c r="A20" s="88" t="s">
        <v>191</v>
      </c>
      <c r="B20" s="44" t="s">
        <v>53</v>
      </c>
      <c r="C20" s="44" t="s">
        <v>54</v>
      </c>
      <c r="D20" s="44" t="s">
        <v>15</v>
      </c>
      <c r="E20" s="44" t="s">
        <v>151</v>
      </c>
      <c r="F20" s="44" t="s">
        <v>12</v>
      </c>
      <c r="G20" s="44" t="s">
        <v>10</v>
      </c>
      <c r="H20" s="45"/>
      <c r="I20" s="44" t="s">
        <v>50</v>
      </c>
      <c r="J20" s="44" t="s">
        <v>51</v>
      </c>
      <c r="K20" s="44"/>
      <c r="L20" s="44"/>
      <c r="M20" s="44" t="s">
        <v>416</v>
      </c>
      <c r="N20" s="101"/>
      <c r="O20" s="32"/>
      <c r="P20" s="32"/>
      <c r="Q20" s="32"/>
      <c r="R20" s="32"/>
      <c r="S20" s="32"/>
      <c r="T20" s="32"/>
      <c r="U20" s="32"/>
    </row>
    <row r="21" spans="1:21" ht="36" x14ac:dyDescent="0.2">
      <c r="A21" s="86" t="s">
        <v>191</v>
      </c>
      <c r="B21" s="74" t="s">
        <v>55</v>
      </c>
      <c r="C21" s="74" t="s">
        <v>625</v>
      </c>
      <c r="D21" s="74" t="s">
        <v>15</v>
      </c>
      <c r="E21" s="74" t="s">
        <v>151</v>
      </c>
      <c r="F21" s="74" t="s">
        <v>7</v>
      </c>
      <c r="G21" s="74"/>
      <c r="H21" s="75"/>
      <c r="I21" s="74" t="s">
        <v>50</v>
      </c>
      <c r="J21" s="74" t="s">
        <v>51</v>
      </c>
      <c r="K21" s="74"/>
      <c r="L21" s="74"/>
      <c r="M21" s="74" t="s">
        <v>416</v>
      </c>
      <c r="N21" s="99"/>
      <c r="O21" s="76"/>
      <c r="P21" s="76"/>
      <c r="Q21" s="76"/>
      <c r="R21" s="76"/>
      <c r="S21" s="76"/>
      <c r="T21" s="76"/>
      <c r="U21" s="76"/>
    </row>
    <row r="22" spans="1:21" ht="24" x14ac:dyDescent="0.2">
      <c r="A22" s="88" t="s">
        <v>191</v>
      </c>
      <c r="B22" s="44" t="s">
        <v>56</v>
      </c>
      <c r="C22" s="44" t="s">
        <v>57</v>
      </c>
      <c r="D22" s="44" t="s">
        <v>15</v>
      </c>
      <c r="E22" s="44" t="s">
        <v>12</v>
      </c>
      <c r="F22" s="44"/>
      <c r="G22" s="44"/>
      <c r="H22" s="45" t="s">
        <v>34</v>
      </c>
      <c r="I22" s="44" t="s">
        <v>50</v>
      </c>
      <c r="J22" s="44" t="s">
        <v>51</v>
      </c>
      <c r="K22" s="44"/>
      <c r="L22" s="44"/>
      <c r="M22" s="44" t="s">
        <v>537</v>
      </c>
      <c r="N22" s="101"/>
      <c r="O22" s="32"/>
      <c r="P22" s="32"/>
      <c r="Q22" s="32"/>
      <c r="R22" s="32"/>
      <c r="S22" s="32"/>
      <c r="T22" s="32"/>
      <c r="U22" s="32"/>
    </row>
    <row r="23" spans="1:21" ht="24" x14ac:dyDescent="0.2">
      <c r="A23" s="86" t="s">
        <v>191</v>
      </c>
      <c r="B23" s="74" t="s">
        <v>58</v>
      </c>
      <c r="C23" s="74" t="s">
        <v>67</v>
      </c>
      <c r="D23" s="74" t="s">
        <v>15</v>
      </c>
      <c r="E23" s="74" t="s">
        <v>59</v>
      </c>
      <c r="F23" s="74"/>
      <c r="G23" s="74"/>
      <c r="H23" s="75"/>
      <c r="I23" s="74" t="s">
        <v>50</v>
      </c>
      <c r="J23" s="74" t="s">
        <v>51</v>
      </c>
      <c r="K23" s="74"/>
      <c r="L23" s="74"/>
      <c r="M23" s="74"/>
      <c r="N23" s="99"/>
      <c r="O23" s="76"/>
      <c r="P23" s="76"/>
      <c r="Q23" s="76"/>
      <c r="R23" s="76"/>
      <c r="S23" s="76"/>
      <c r="T23" s="76"/>
      <c r="U23" s="76"/>
    </row>
    <row r="24" spans="1:21" ht="36" x14ac:dyDescent="0.2">
      <c r="A24" s="88" t="s">
        <v>191</v>
      </c>
      <c r="B24" s="44" t="s">
        <v>539</v>
      </c>
      <c r="C24" s="44"/>
      <c r="D24" s="44" t="s">
        <v>6</v>
      </c>
      <c r="E24" s="44" t="s">
        <v>7</v>
      </c>
      <c r="F24" s="44"/>
      <c r="G24" s="44"/>
      <c r="H24" s="45"/>
      <c r="I24" s="44"/>
      <c r="J24" s="44" t="s">
        <v>33</v>
      </c>
      <c r="K24" s="44"/>
      <c r="L24" s="44" t="s">
        <v>540</v>
      </c>
      <c r="M24" s="44" t="s">
        <v>541</v>
      </c>
      <c r="N24" s="101"/>
      <c r="O24" s="32"/>
      <c r="P24" s="32"/>
      <c r="Q24" s="32"/>
      <c r="R24" s="32"/>
      <c r="S24" s="32"/>
      <c r="T24" s="32"/>
      <c r="U24" s="32"/>
    </row>
    <row r="25" spans="1:21" ht="24" x14ac:dyDescent="0.2">
      <c r="A25" s="88" t="s">
        <v>192</v>
      </c>
      <c r="B25" s="44" t="s">
        <v>60</v>
      </c>
      <c r="C25" s="44" t="s">
        <v>66</v>
      </c>
      <c r="D25" s="44" t="s">
        <v>15</v>
      </c>
      <c r="E25" s="44" t="s">
        <v>427</v>
      </c>
      <c r="F25" s="44" t="s">
        <v>13</v>
      </c>
      <c r="G25" s="44"/>
      <c r="H25" s="45"/>
      <c r="I25" s="44" t="s">
        <v>61</v>
      </c>
      <c r="J25" s="44" t="s">
        <v>51</v>
      </c>
      <c r="K25" s="44"/>
      <c r="L25" s="44"/>
      <c r="M25" s="44"/>
      <c r="N25" s="101"/>
      <c r="O25" s="32"/>
      <c r="P25" s="32"/>
      <c r="Q25" s="32"/>
      <c r="R25" s="32"/>
      <c r="S25" s="32"/>
      <c r="T25" s="32"/>
      <c r="U25" s="32"/>
    </row>
    <row r="26" spans="1:21" ht="24" x14ac:dyDescent="0.2">
      <c r="A26" s="86" t="s">
        <v>192</v>
      </c>
      <c r="B26" s="74" t="s">
        <v>415</v>
      </c>
      <c r="C26" s="74" t="s">
        <v>63</v>
      </c>
      <c r="D26" s="74" t="s">
        <v>15</v>
      </c>
      <c r="E26" s="74" t="s">
        <v>427</v>
      </c>
      <c r="F26" s="74" t="s">
        <v>13</v>
      </c>
      <c r="G26" s="74"/>
      <c r="H26" s="75"/>
      <c r="I26" s="74" t="s">
        <v>61</v>
      </c>
      <c r="J26" s="74" t="s">
        <v>51</v>
      </c>
      <c r="K26" s="74"/>
      <c r="L26" s="74"/>
      <c r="M26" s="74"/>
      <c r="N26" s="99"/>
      <c r="O26" s="76"/>
      <c r="P26" s="76"/>
      <c r="Q26" s="76"/>
      <c r="R26" s="76"/>
      <c r="S26" s="76"/>
      <c r="T26" s="76"/>
      <c r="U26" s="76"/>
    </row>
    <row r="27" spans="1:21" ht="48" x14ac:dyDescent="0.2">
      <c r="A27" s="88" t="s">
        <v>192</v>
      </c>
      <c r="B27" s="44" t="s">
        <v>64</v>
      </c>
      <c r="C27" s="44" t="s">
        <v>65</v>
      </c>
      <c r="D27" s="44" t="s">
        <v>14</v>
      </c>
      <c r="E27" s="44" t="s">
        <v>8</v>
      </c>
      <c r="F27" s="44" t="s">
        <v>7</v>
      </c>
      <c r="G27" s="44" t="s">
        <v>427</v>
      </c>
      <c r="H27" s="45"/>
      <c r="I27" s="44" t="s">
        <v>68</v>
      </c>
      <c r="J27" s="44" t="s">
        <v>20</v>
      </c>
      <c r="K27" s="44" t="s">
        <v>71</v>
      </c>
      <c r="L27" s="44" t="s">
        <v>163</v>
      </c>
      <c r="M27" s="44"/>
      <c r="N27" s="101"/>
      <c r="O27" s="32"/>
      <c r="P27" s="32"/>
      <c r="Q27" s="32"/>
      <c r="R27" s="32"/>
      <c r="S27" s="32"/>
      <c r="T27" s="32"/>
      <c r="U27" s="32"/>
    </row>
    <row r="28" spans="1:21" ht="48" x14ac:dyDescent="0.2">
      <c r="A28" s="86" t="s">
        <v>192</v>
      </c>
      <c r="B28" s="74" t="s">
        <v>626</v>
      </c>
      <c r="C28" s="74" t="s">
        <v>70</v>
      </c>
      <c r="D28" s="74" t="s">
        <v>6</v>
      </c>
      <c r="E28" s="74" t="s">
        <v>427</v>
      </c>
      <c r="F28" s="74"/>
      <c r="G28" s="74"/>
      <c r="H28" s="75"/>
      <c r="I28" s="74" t="s">
        <v>68</v>
      </c>
      <c r="J28" s="74" t="s">
        <v>20</v>
      </c>
      <c r="K28" s="74" t="s">
        <v>71</v>
      </c>
      <c r="L28" s="74"/>
      <c r="M28" s="74"/>
      <c r="N28" s="99"/>
      <c r="O28" s="76"/>
      <c r="P28" s="76"/>
      <c r="Q28" s="76"/>
      <c r="R28" s="76"/>
      <c r="S28" s="76"/>
      <c r="T28" s="76"/>
      <c r="U28" s="76"/>
    </row>
    <row r="29" spans="1:21" ht="36" x14ac:dyDescent="0.2">
      <c r="A29" s="88" t="s">
        <v>193</v>
      </c>
      <c r="B29" s="44" t="s">
        <v>72</v>
      </c>
      <c r="C29" s="44" t="s">
        <v>73</v>
      </c>
      <c r="D29" s="44" t="s">
        <v>6</v>
      </c>
      <c r="E29" s="44" t="s">
        <v>11</v>
      </c>
      <c r="F29" s="44"/>
      <c r="G29" s="44"/>
      <c r="H29" s="45"/>
      <c r="I29" s="44" t="s">
        <v>355</v>
      </c>
      <c r="J29" s="44" t="s">
        <v>16</v>
      </c>
      <c r="K29" s="44"/>
      <c r="L29" s="44" t="s">
        <v>162</v>
      </c>
      <c r="M29" s="44"/>
      <c r="N29" s="101"/>
      <c r="O29" s="32"/>
      <c r="P29" s="32"/>
      <c r="Q29" s="32"/>
      <c r="R29" s="32"/>
      <c r="S29" s="32"/>
      <c r="T29" s="32"/>
      <c r="U29" s="32"/>
    </row>
    <row r="30" spans="1:21" ht="48" x14ac:dyDescent="0.2">
      <c r="A30" s="86" t="s">
        <v>193</v>
      </c>
      <c r="B30" s="74" t="s">
        <v>74</v>
      </c>
      <c r="C30" s="74" t="s">
        <v>75</v>
      </c>
      <c r="D30" s="74" t="s">
        <v>6</v>
      </c>
      <c r="E30" s="74" t="s">
        <v>11</v>
      </c>
      <c r="F30" s="74" t="s">
        <v>9</v>
      </c>
      <c r="G30" s="74" t="s">
        <v>151</v>
      </c>
      <c r="H30" s="75"/>
      <c r="I30" s="74" t="s">
        <v>81</v>
      </c>
      <c r="J30" s="74" t="s">
        <v>16</v>
      </c>
      <c r="K30" s="74"/>
      <c r="L30" s="74"/>
      <c r="M30" s="74"/>
      <c r="N30" s="99"/>
      <c r="O30" s="76"/>
      <c r="P30" s="76"/>
      <c r="Q30" s="76" t="s">
        <v>356</v>
      </c>
      <c r="R30" s="76"/>
      <c r="S30" s="76"/>
      <c r="T30" s="76"/>
      <c r="U30" s="76"/>
    </row>
    <row r="31" spans="1:21" ht="24" x14ac:dyDescent="0.2">
      <c r="A31" s="88" t="s">
        <v>193</v>
      </c>
      <c r="B31" s="44" t="s">
        <v>76</v>
      </c>
      <c r="C31" s="44" t="s">
        <v>77</v>
      </c>
      <c r="D31" s="44" t="s">
        <v>6</v>
      </c>
      <c r="E31" s="44" t="s">
        <v>11</v>
      </c>
      <c r="F31" s="44" t="s">
        <v>151</v>
      </c>
      <c r="G31" s="44"/>
      <c r="H31" s="45"/>
      <c r="I31" s="44" t="s">
        <v>515</v>
      </c>
      <c r="J31" s="44" t="s">
        <v>16</v>
      </c>
      <c r="K31" s="44"/>
      <c r="L31" s="44" t="s">
        <v>163</v>
      </c>
      <c r="M31" s="44"/>
      <c r="N31" s="101"/>
      <c r="O31" s="32"/>
      <c r="P31" s="32"/>
      <c r="Q31" s="32"/>
      <c r="R31" s="32"/>
      <c r="S31" s="32"/>
      <c r="T31" s="32"/>
      <c r="U31" s="32"/>
    </row>
    <row r="32" spans="1:21" ht="24" x14ac:dyDescent="0.2">
      <c r="A32" s="86" t="s">
        <v>193</v>
      </c>
      <c r="B32" s="74" t="s">
        <v>78</v>
      </c>
      <c r="C32" s="74" t="s">
        <v>79</v>
      </c>
      <c r="D32" s="74" t="s">
        <v>6</v>
      </c>
      <c r="E32" s="74" t="s">
        <v>11</v>
      </c>
      <c r="F32" s="74"/>
      <c r="G32" s="74"/>
      <c r="H32" s="75"/>
      <c r="I32" s="74" t="s">
        <v>80</v>
      </c>
      <c r="J32" s="74" t="s">
        <v>17</v>
      </c>
      <c r="K32" s="74"/>
      <c r="L32" s="74"/>
      <c r="M32" s="74"/>
      <c r="N32" s="99"/>
      <c r="O32" s="76"/>
      <c r="P32" s="76"/>
      <c r="Q32" s="76"/>
      <c r="R32" s="76"/>
      <c r="S32" s="76"/>
      <c r="T32" s="76"/>
      <c r="U32" s="76"/>
    </row>
    <row r="33" spans="1:21" ht="36" x14ac:dyDescent="0.2">
      <c r="A33" s="88" t="s">
        <v>193</v>
      </c>
      <c r="B33" s="44" t="s">
        <v>82</v>
      </c>
      <c r="C33" s="44" t="s">
        <v>83</v>
      </c>
      <c r="D33" s="44" t="s">
        <v>6</v>
      </c>
      <c r="E33" s="44" t="s">
        <v>11</v>
      </c>
      <c r="F33" s="44" t="s">
        <v>151</v>
      </c>
      <c r="G33" s="44" t="s">
        <v>9</v>
      </c>
      <c r="H33" s="45"/>
      <c r="I33" s="44" t="s">
        <v>515</v>
      </c>
      <c r="J33" s="44" t="s">
        <v>16</v>
      </c>
      <c r="K33" s="44" t="s">
        <v>627</v>
      </c>
      <c r="L33" s="44" t="s">
        <v>163</v>
      </c>
      <c r="M33" s="44" t="s">
        <v>537</v>
      </c>
      <c r="N33" s="101"/>
      <c r="O33" s="32"/>
      <c r="P33" s="32"/>
      <c r="Q33" s="32"/>
      <c r="R33" s="32"/>
      <c r="S33" s="32"/>
      <c r="T33" s="32"/>
      <c r="U33" s="32"/>
    </row>
    <row r="34" spans="1:21" ht="36" x14ac:dyDescent="0.2">
      <c r="A34" s="86" t="s">
        <v>193</v>
      </c>
      <c r="B34" s="74" t="s">
        <v>217</v>
      </c>
      <c r="C34" s="74" t="s">
        <v>219</v>
      </c>
      <c r="D34" s="74" t="s">
        <v>6</v>
      </c>
      <c r="E34" s="74" t="s">
        <v>7</v>
      </c>
      <c r="F34" s="74" t="s">
        <v>11</v>
      </c>
      <c r="G34" s="74"/>
      <c r="H34" s="75" t="s">
        <v>34</v>
      </c>
      <c r="I34" s="74" t="s">
        <v>514</v>
      </c>
      <c r="J34" s="74" t="s">
        <v>20</v>
      </c>
      <c r="K34" s="74"/>
      <c r="L34" s="74" t="s">
        <v>164</v>
      </c>
      <c r="M34" s="74" t="s">
        <v>537</v>
      </c>
      <c r="N34" s="99"/>
      <c r="O34" s="76"/>
      <c r="P34" s="76"/>
      <c r="Q34" s="76"/>
      <c r="R34" s="76"/>
      <c r="S34" s="76"/>
      <c r="T34" s="76"/>
      <c r="U34" s="76"/>
    </row>
    <row r="35" spans="1:21" ht="48" x14ac:dyDescent="0.2">
      <c r="A35" s="88" t="s">
        <v>193</v>
      </c>
      <c r="B35" s="44" t="s">
        <v>260</v>
      </c>
      <c r="C35" s="44" t="s">
        <v>86</v>
      </c>
      <c r="D35" s="44" t="s">
        <v>6</v>
      </c>
      <c r="E35" s="44" t="s">
        <v>11</v>
      </c>
      <c r="F35" s="44"/>
      <c r="G35" s="44"/>
      <c r="H35" s="45"/>
      <c r="I35" s="44" t="s">
        <v>512</v>
      </c>
      <c r="J35" s="44" t="s">
        <v>32</v>
      </c>
      <c r="K35" s="44"/>
      <c r="L35" s="44" t="s">
        <v>164</v>
      </c>
      <c r="M35" s="44"/>
      <c r="N35" s="101"/>
      <c r="O35" s="32"/>
      <c r="P35" s="32"/>
      <c r="Q35" s="32"/>
      <c r="R35" s="32"/>
      <c r="S35" s="32"/>
      <c r="T35" s="32"/>
      <c r="U35" s="32"/>
    </row>
    <row r="36" spans="1:21" ht="24" x14ac:dyDescent="0.2">
      <c r="A36" s="86" t="s">
        <v>193</v>
      </c>
      <c r="B36" s="74" t="s">
        <v>330</v>
      </c>
      <c r="C36" s="74" t="s">
        <v>331</v>
      </c>
      <c r="D36" s="74" t="s">
        <v>6</v>
      </c>
      <c r="E36" s="74" t="s">
        <v>9</v>
      </c>
      <c r="F36" s="74" t="s">
        <v>151</v>
      </c>
      <c r="G36" s="74" t="s">
        <v>11</v>
      </c>
      <c r="H36" s="75" t="s">
        <v>34</v>
      </c>
      <c r="I36" s="74" t="s">
        <v>345</v>
      </c>
      <c r="J36" s="74" t="s">
        <v>16</v>
      </c>
      <c r="K36" s="74" t="s">
        <v>88</v>
      </c>
      <c r="L36" s="74"/>
      <c r="M36" s="74" t="s">
        <v>537</v>
      </c>
      <c r="N36" s="99"/>
      <c r="O36" s="76"/>
      <c r="P36" s="76"/>
      <c r="Q36" s="76"/>
      <c r="R36" s="76"/>
      <c r="S36" s="76"/>
      <c r="T36" s="76"/>
      <c r="U36" s="76"/>
    </row>
    <row r="37" spans="1:21" ht="36" x14ac:dyDescent="0.2">
      <c r="A37" s="88" t="s">
        <v>193</v>
      </c>
      <c r="B37" s="44" t="s">
        <v>89</v>
      </c>
      <c r="C37" s="44" t="s">
        <v>90</v>
      </c>
      <c r="D37" s="44" t="s">
        <v>6</v>
      </c>
      <c r="E37" s="44" t="s">
        <v>9</v>
      </c>
      <c r="F37" s="44" t="s">
        <v>151</v>
      </c>
      <c r="G37" s="44" t="s">
        <v>11</v>
      </c>
      <c r="H37" s="45" t="s">
        <v>34</v>
      </c>
      <c r="I37" s="44" t="s">
        <v>509</v>
      </c>
      <c r="J37" s="44" t="s">
        <v>16</v>
      </c>
      <c r="K37" s="44" t="s">
        <v>88</v>
      </c>
      <c r="L37" s="44"/>
      <c r="M37" s="44" t="s">
        <v>537</v>
      </c>
      <c r="N37" s="101"/>
      <c r="O37" s="32"/>
      <c r="P37" s="32"/>
      <c r="Q37" s="32" t="s">
        <v>358</v>
      </c>
      <c r="R37" s="32"/>
      <c r="S37" s="32"/>
      <c r="T37" s="32"/>
      <c r="U37" s="32"/>
    </row>
    <row r="38" spans="1:21" ht="48" x14ac:dyDescent="0.2">
      <c r="A38" s="86" t="s">
        <v>193</v>
      </c>
      <c r="B38" s="74" t="s">
        <v>181</v>
      </c>
      <c r="C38" s="74" t="s">
        <v>182</v>
      </c>
      <c r="D38" s="74" t="s">
        <v>6</v>
      </c>
      <c r="E38" s="74" t="s">
        <v>11</v>
      </c>
      <c r="F38" s="74"/>
      <c r="G38" s="74"/>
      <c r="H38" s="75"/>
      <c r="I38" s="74" t="s">
        <v>508</v>
      </c>
      <c r="J38" s="74" t="s">
        <v>32</v>
      </c>
      <c r="K38" s="74"/>
      <c r="L38" s="74" t="s">
        <v>183</v>
      </c>
      <c r="M38" s="74"/>
      <c r="N38" s="99"/>
      <c r="O38" s="76"/>
      <c r="P38" s="76"/>
      <c r="Q38" s="76"/>
      <c r="R38" s="76"/>
      <c r="S38" s="76"/>
      <c r="T38" s="76"/>
      <c r="U38" s="76"/>
    </row>
    <row r="39" spans="1:21" ht="36" x14ac:dyDescent="0.2">
      <c r="A39" s="88" t="s">
        <v>193</v>
      </c>
      <c r="B39" s="44" t="s">
        <v>184</v>
      </c>
      <c r="C39" s="44" t="s">
        <v>185</v>
      </c>
      <c r="D39" s="44" t="s">
        <v>6</v>
      </c>
      <c r="E39" s="44" t="s">
        <v>11</v>
      </c>
      <c r="F39" s="44"/>
      <c r="G39" s="44"/>
      <c r="H39" s="45"/>
      <c r="I39" s="44" t="s">
        <v>186</v>
      </c>
      <c r="J39" s="44" t="s">
        <v>16</v>
      </c>
      <c r="K39" s="44" t="s">
        <v>628</v>
      </c>
      <c r="L39" s="44"/>
      <c r="M39" s="44"/>
      <c r="N39" s="101"/>
      <c r="O39" s="32"/>
      <c r="P39" s="32"/>
      <c r="Q39" s="32"/>
      <c r="R39" s="32"/>
      <c r="S39" s="32"/>
      <c r="T39" s="32"/>
      <c r="U39" s="32"/>
    </row>
    <row r="40" spans="1:21" ht="36" x14ac:dyDescent="0.2">
      <c r="A40" s="86" t="s">
        <v>193</v>
      </c>
      <c r="B40" s="74" t="s">
        <v>187</v>
      </c>
      <c r="C40" s="74" t="s">
        <v>188</v>
      </c>
      <c r="D40" s="74" t="s">
        <v>6</v>
      </c>
      <c r="E40" s="74" t="s">
        <v>9</v>
      </c>
      <c r="F40" s="74" t="s">
        <v>151</v>
      </c>
      <c r="G40" s="74"/>
      <c r="H40" s="75"/>
      <c r="I40" s="74" t="s">
        <v>186</v>
      </c>
      <c r="J40" s="74" t="s">
        <v>16</v>
      </c>
      <c r="K40" s="74"/>
      <c r="L40" s="74"/>
      <c r="M40" s="74"/>
      <c r="N40" s="99"/>
      <c r="O40" s="76"/>
      <c r="P40" s="76"/>
      <c r="Q40" s="76"/>
      <c r="R40" s="76"/>
      <c r="S40" s="76"/>
      <c r="T40" s="76"/>
      <c r="U40" s="76"/>
    </row>
    <row r="41" spans="1:21" ht="36" x14ac:dyDescent="0.2">
      <c r="A41" s="88" t="s">
        <v>193</v>
      </c>
      <c r="B41" s="44" t="s">
        <v>301</v>
      </c>
      <c r="C41" s="44" t="s">
        <v>302</v>
      </c>
      <c r="D41" s="44" t="s">
        <v>6</v>
      </c>
      <c r="E41" s="44" t="s">
        <v>9</v>
      </c>
      <c r="F41" s="44" t="s">
        <v>151</v>
      </c>
      <c r="G41" s="44"/>
      <c r="H41" s="45"/>
      <c r="I41" s="44" t="s">
        <v>186</v>
      </c>
      <c r="J41" s="44" t="s">
        <v>16</v>
      </c>
      <c r="K41" s="44"/>
      <c r="L41" s="44"/>
      <c r="M41" s="44" t="s">
        <v>537</v>
      </c>
      <c r="N41" s="101"/>
      <c r="O41" s="32"/>
      <c r="P41" s="32"/>
      <c r="Q41" s="32"/>
      <c r="R41" s="32"/>
      <c r="S41" s="32"/>
      <c r="T41" s="32"/>
      <c r="U41" s="32"/>
    </row>
    <row r="42" spans="1:21" ht="48" x14ac:dyDescent="0.2">
      <c r="A42" s="86" t="s">
        <v>193</v>
      </c>
      <c r="B42" s="74" t="s">
        <v>389</v>
      </c>
      <c r="C42" s="74" t="s">
        <v>390</v>
      </c>
      <c r="D42" s="74" t="s">
        <v>15</v>
      </c>
      <c r="E42" s="74" t="s">
        <v>59</v>
      </c>
      <c r="F42" s="74"/>
      <c r="G42" s="74"/>
      <c r="H42" s="75" t="s">
        <v>34</v>
      </c>
      <c r="I42" s="74" t="s">
        <v>504</v>
      </c>
      <c r="J42" s="74" t="s">
        <v>16</v>
      </c>
      <c r="K42" s="74"/>
      <c r="L42" s="74"/>
      <c r="M42" s="74" t="s">
        <v>206</v>
      </c>
      <c r="N42" s="99"/>
      <c r="O42" s="76"/>
      <c r="P42" s="76"/>
      <c r="Q42" s="76"/>
      <c r="R42" s="76"/>
      <c r="S42" s="76"/>
      <c r="T42" s="76"/>
      <c r="U42" s="76"/>
    </row>
    <row r="43" spans="1:21" ht="24" x14ac:dyDescent="0.2">
      <c r="A43" s="88" t="s">
        <v>193</v>
      </c>
      <c r="B43" s="44" t="s">
        <v>212</v>
      </c>
      <c r="C43" s="44" t="s">
        <v>413</v>
      </c>
      <c r="D43" s="44" t="s">
        <v>6</v>
      </c>
      <c r="E43" s="44" t="s">
        <v>11</v>
      </c>
      <c r="F43" s="44" t="s">
        <v>12</v>
      </c>
      <c r="G43" s="44"/>
      <c r="H43" s="45" t="s">
        <v>34</v>
      </c>
      <c r="I43" s="44" t="s">
        <v>503</v>
      </c>
      <c r="J43" s="44" t="s">
        <v>20</v>
      </c>
      <c r="K43" s="44"/>
      <c r="L43" s="44"/>
      <c r="M43" s="44"/>
      <c r="N43" s="101"/>
      <c r="O43" s="32"/>
      <c r="P43" s="32"/>
      <c r="Q43" s="32"/>
      <c r="R43" s="32"/>
      <c r="S43" s="32"/>
      <c r="T43" s="32"/>
      <c r="U43" s="32"/>
    </row>
    <row r="44" spans="1:21" ht="36" x14ac:dyDescent="0.2">
      <c r="A44" s="86" t="s">
        <v>193</v>
      </c>
      <c r="B44" s="74" t="s">
        <v>367</v>
      </c>
      <c r="C44" s="74" t="s">
        <v>290</v>
      </c>
      <c r="D44" s="74" t="s">
        <v>6</v>
      </c>
      <c r="E44" s="74" t="s">
        <v>151</v>
      </c>
      <c r="F44" s="74" t="s">
        <v>9</v>
      </c>
      <c r="G44" s="74"/>
      <c r="H44" s="75"/>
      <c r="I44" s="74" t="s">
        <v>291</v>
      </c>
      <c r="J44" s="74" t="s">
        <v>16</v>
      </c>
      <c r="K44" s="74"/>
      <c r="L44" s="74"/>
      <c r="M44" s="74" t="s">
        <v>292</v>
      </c>
      <c r="N44" s="99" t="s">
        <v>392</v>
      </c>
      <c r="O44" s="76"/>
      <c r="P44" s="76" t="s">
        <v>391</v>
      </c>
      <c r="Q44" s="76"/>
      <c r="R44" s="76"/>
      <c r="S44" s="76"/>
      <c r="T44" s="76"/>
      <c r="U44" s="76"/>
    </row>
    <row r="45" spans="1:21" ht="36" x14ac:dyDescent="0.2">
      <c r="A45" s="88" t="s">
        <v>193</v>
      </c>
      <c r="B45" s="44" t="s">
        <v>295</v>
      </c>
      <c r="C45" s="44" t="s">
        <v>296</v>
      </c>
      <c r="D45" s="44" t="s">
        <v>6</v>
      </c>
      <c r="E45" s="44" t="s">
        <v>151</v>
      </c>
      <c r="F45" s="44" t="s">
        <v>9</v>
      </c>
      <c r="G45" s="44"/>
      <c r="H45" s="45"/>
      <c r="I45" s="44" t="s">
        <v>291</v>
      </c>
      <c r="J45" s="44" t="s">
        <v>16</v>
      </c>
      <c r="K45" s="44"/>
      <c r="L45" s="44"/>
      <c r="M45" s="44" t="s">
        <v>292</v>
      </c>
      <c r="N45" s="101"/>
      <c r="O45" s="32"/>
      <c r="P45" s="32"/>
      <c r="Q45" s="32"/>
      <c r="R45" s="32"/>
      <c r="S45" s="32"/>
      <c r="T45" s="32"/>
      <c r="U45" s="32"/>
    </row>
    <row r="46" spans="1:21" ht="36" x14ac:dyDescent="0.2">
      <c r="A46" s="86" t="s">
        <v>193</v>
      </c>
      <c r="B46" s="74" t="s">
        <v>348</v>
      </c>
      <c r="C46" s="74" t="s">
        <v>317</v>
      </c>
      <c r="D46" s="74" t="s">
        <v>15</v>
      </c>
      <c r="E46" s="74" t="s">
        <v>11</v>
      </c>
      <c r="F46" s="74"/>
      <c r="G46" s="74"/>
      <c r="H46" s="75"/>
      <c r="I46" s="74" t="s">
        <v>500</v>
      </c>
      <c r="J46" s="74" t="s">
        <v>16</v>
      </c>
      <c r="K46" s="74" t="s">
        <v>629</v>
      </c>
      <c r="L46" s="74"/>
      <c r="M46" s="74"/>
      <c r="N46" s="99"/>
      <c r="O46" s="76"/>
      <c r="P46" s="76"/>
      <c r="Q46" s="76"/>
      <c r="R46" s="76"/>
      <c r="S46" s="76"/>
      <c r="T46" s="76"/>
      <c r="U46" s="76"/>
    </row>
    <row r="47" spans="1:21" ht="36" x14ac:dyDescent="0.2">
      <c r="A47" s="88" t="s">
        <v>193</v>
      </c>
      <c r="B47" s="44" t="s">
        <v>321</v>
      </c>
      <c r="C47" s="44" t="s">
        <v>334</v>
      </c>
      <c r="D47" s="44" t="s">
        <v>6</v>
      </c>
      <c r="E47" s="44" t="s">
        <v>11</v>
      </c>
      <c r="F47" s="44"/>
      <c r="G47" s="44"/>
      <c r="H47" s="45"/>
      <c r="I47" s="44" t="s">
        <v>350</v>
      </c>
      <c r="J47" s="44" t="s">
        <v>18</v>
      </c>
      <c r="K47" s="44"/>
      <c r="L47" s="44"/>
      <c r="M47" s="44"/>
      <c r="N47" s="101"/>
      <c r="O47" s="32"/>
      <c r="P47" s="32"/>
      <c r="Q47" s="32"/>
      <c r="R47" s="32"/>
      <c r="S47" s="32"/>
      <c r="T47" s="32"/>
      <c r="U47" s="32"/>
    </row>
    <row r="48" spans="1:21" ht="36" x14ac:dyDescent="0.2">
      <c r="A48" s="86" t="s">
        <v>193</v>
      </c>
      <c r="B48" s="74" t="s">
        <v>323</v>
      </c>
      <c r="C48" s="74" t="s">
        <v>324</v>
      </c>
      <c r="D48" s="74" t="s">
        <v>15</v>
      </c>
      <c r="E48" s="74" t="s">
        <v>11</v>
      </c>
      <c r="F48" s="74"/>
      <c r="G48" s="74"/>
      <c r="H48" s="75" t="s">
        <v>34</v>
      </c>
      <c r="I48" s="74" t="s">
        <v>344</v>
      </c>
      <c r="J48" s="74" t="s">
        <v>16</v>
      </c>
      <c r="K48" s="74" t="s">
        <v>322</v>
      </c>
      <c r="L48" s="74"/>
      <c r="M48" s="74"/>
      <c r="N48" s="99"/>
      <c r="O48" s="76"/>
      <c r="P48" s="76"/>
      <c r="Q48" s="76"/>
      <c r="R48" s="76"/>
      <c r="S48" s="76"/>
      <c r="T48" s="76"/>
      <c r="U48" s="76"/>
    </row>
    <row r="49" spans="1:21" ht="72" x14ac:dyDescent="0.2">
      <c r="A49" s="88" t="s">
        <v>193</v>
      </c>
      <c r="B49" s="44" t="s">
        <v>352</v>
      </c>
      <c r="C49" s="44" t="s">
        <v>349</v>
      </c>
      <c r="D49" s="44" t="s">
        <v>6</v>
      </c>
      <c r="E49" s="44" t="s">
        <v>11</v>
      </c>
      <c r="F49" s="44"/>
      <c r="G49" s="44"/>
      <c r="H49" s="45"/>
      <c r="I49" s="44" t="s">
        <v>500</v>
      </c>
      <c r="J49" s="44" t="s">
        <v>32</v>
      </c>
      <c r="K49" s="44"/>
      <c r="L49" s="44"/>
      <c r="M49" s="44"/>
      <c r="N49" s="101" t="s">
        <v>630</v>
      </c>
      <c r="O49" s="32"/>
      <c r="P49" s="32"/>
      <c r="Q49" s="32"/>
      <c r="R49" s="32"/>
      <c r="S49" s="32"/>
      <c r="T49" s="32"/>
      <c r="U49" s="32"/>
    </row>
    <row r="50" spans="1:21" ht="24" x14ac:dyDescent="0.2">
      <c r="A50" s="86" t="s">
        <v>193</v>
      </c>
      <c r="B50" s="74" t="s">
        <v>364</v>
      </c>
      <c r="C50" s="74" t="s">
        <v>366</v>
      </c>
      <c r="D50" s="74" t="s">
        <v>14</v>
      </c>
      <c r="E50" s="74" t="s">
        <v>11</v>
      </c>
      <c r="F50" s="74"/>
      <c r="G50" s="74"/>
      <c r="H50" s="75"/>
      <c r="I50" s="74" t="s">
        <v>500</v>
      </c>
      <c r="J50" s="74" t="s">
        <v>18</v>
      </c>
      <c r="K50" s="74" t="s">
        <v>365</v>
      </c>
      <c r="L50" s="74"/>
      <c r="M50" s="74"/>
      <c r="N50" s="99"/>
      <c r="O50" s="76"/>
      <c r="P50" s="76"/>
      <c r="Q50" s="76"/>
      <c r="R50" s="76"/>
      <c r="S50" s="76"/>
      <c r="T50" s="76"/>
      <c r="U50" s="76"/>
    </row>
    <row r="51" spans="1:21" ht="69.75" customHeight="1" x14ac:dyDescent="0.2">
      <c r="A51" s="88" t="s">
        <v>193</v>
      </c>
      <c r="B51" s="44" t="s">
        <v>351</v>
      </c>
      <c r="C51" s="44" t="s">
        <v>343</v>
      </c>
      <c r="D51" s="44" t="s">
        <v>6</v>
      </c>
      <c r="E51" s="44" t="s">
        <v>11</v>
      </c>
      <c r="F51" s="44"/>
      <c r="G51" s="44"/>
      <c r="H51" s="45"/>
      <c r="I51" s="44" t="s">
        <v>355</v>
      </c>
      <c r="J51" s="44" t="s">
        <v>18</v>
      </c>
      <c r="K51" s="44"/>
      <c r="L51" s="44"/>
      <c r="M51" s="44" t="s">
        <v>346</v>
      </c>
      <c r="N51" s="101" t="s">
        <v>645</v>
      </c>
      <c r="O51" s="37" t="s">
        <v>353</v>
      </c>
      <c r="P51" s="38" t="s">
        <v>347</v>
      </c>
      <c r="Q51" s="32"/>
      <c r="R51" s="32"/>
      <c r="S51" s="32"/>
      <c r="T51" s="32"/>
      <c r="U51" s="32"/>
    </row>
    <row r="52" spans="1:21" ht="84" x14ac:dyDescent="0.2">
      <c r="A52" s="86" t="s">
        <v>194</v>
      </c>
      <c r="B52" s="74" t="s">
        <v>91</v>
      </c>
      <c r="C52" s="74" t="s">
        <v>92</v>
      </c>
      <c r="D52" s="74" t="s">
        <v>6</v>
      </c>
      <c r="E52" s="74" t="s">
        <v>7</v>
      </c>
      <c r="F52" s="74" t="s">
        <v>9</v>
      </c>
      <c r="G52" s="74"/>
      <c r="H52" s="75"/>
      <c r="I52" s="74" t="s">
        <v>95</v>
      </c>
      <c r="J52" s="74" t="s">
        <v>18</v>
      </c>
      <c r="K52" s="74"/>
      <c r="L52" s="74" t="s">
        <v>164</v>
      </c>
      <c r="M52" s="74"/>
      <c r="N52" s="99"/>
      <c r="O52" s="76"/>
      <c r="P52" s="76" t="s">
        <v>342</v>
      </c>
      <c r="Q52" s="76"/>
      <c r="R52" s="76"/>
      <c r="S52" s="76"/>
      <c r="T52" s="76"/>
      <c r="U52" s="76"/>
    </row>
    <row r="53" spans="1:21" ht="48" x14ac:dyDescent="0.2">
      <c r="A53" s="88" t="s">
        <v>194</v>
      </c>
      <c r="B53" s="44" t="s">
        <v>93</v>
      </c>
      <c r="C53" s="44" t="s">
        <v>94</v>
      </c>
      <c r="D53" s="44" t="s">
        <v>6</v>
      </c>
      <c r="E53" s="44" t="s">
        <v>7</v>
      </c>
      <c r="F53" s="44" t="s">
        <v>9</v>
      </c>
      <c r="G53" s="44" t="s">
        <v>59</v>
      </c>
      <c r="H53" s="45"/>
      <c r="I53" s="44" t="s">
        <v>507</v>
      </c>
      <c r="J53" s="44" t="s">
        <v>17</v>
      </c>
      <c r="K53" s="44"/>
      <c r="L53" s="44" t="s">
        <v>165</v>
      </c>
      <c r="M53" s="44"/>
      <c r="N53" s="101"/>
      <c r="O53" s="32"/>
      <c r="P53" s="32"/>
      <c r="Q53" s="32"/>
      <c r="R53" s="32"/>
      <c r="S53" s="32"/>
      <c r="T53" s="32"/>
      <c r="U53" s="32"/>
    </row>
    <row r="54" spans="1:21" hidden="1" x14ac:dyDescent="0.2">
      <c r="A54" s="88" t="s">
        <v>194</v>
      </c>
      <c r="B54" s="44" t="s">
        <v>213</v>
      </c>
      <c r="C54" s="44" t="s">
        <v>220</v>
      </c>
      <c r="D54" s="44" t="s">
        <v>6</v>
      </c>
      <c r="E54" s="44" t="s">
        <v>59</v>
      </c>
      <c r="F54" s="44"/>
      <c r="G54" s="44"/>
      <c r="H54" s="45"/>
      <c r="I54" s="44"/>
      <c r="J54" s="44" t="s">
        <v>51</v>
      </c>
      <c r="K54" s="44"/>
      <c r="L54" s="44"/>
      <c r="M54" s="44"/>
      <c r="N54" s="101"/>
      <c r="O54" s="32"/>
      <c r="P54" s="32"/>
      <c r="Q54" s="32"/>
      <c r="R54" s="32"/>
      <c r="S54" s="32"/>
      <c r="T54" s="32"/>
      <c r="U54" s="32"/>
    </row>
    <row r="55" spans="1:21" ht="36" x14ac:dyDescent="0.2">
      <c r="A55" s="86" t="s">
        <v>194</v>
      </c>
      <c r="B55" s="74" t="s">
        <v>497</v>
      </c>
      <c r="C55" s="74" t="s">
        <v>498</v>
      </c>
      <c r="D55" s="74" t="s">
        <v>6</v>
      </c>
      <c r="E55" s="74" t="s">
        <v>9</v>
      </c>
      <c r="F55" s="74" t="s">
        <v>151</v>
      </c>
      <c r="G55" s="74"/>
      <c r="H55" s="75"/>
      <c r="I55" s="74" t="s">
        <v>506</v>
      </c>
      <c r="J55" s="74" t="s">
        <v>18</v>
      </c>
      <c r="K55" s="74"/>
      <c r="L55" s="74"/>
      <c r="M55" s="74"/>
      <c r="N55" s="99"/>
      <c r="O55" s="76"/>
      <c r="P55" s="76"/>
      <c r="Q55" s="76"/>
      <c r="R55" s="76"/>
      <c r="S55" s="76"/>
      <c r="T55" s="76"/>
      <c r="U55" s="76"/>
    </row>
    <row r="56" spans="1:21" ht="24" x14ac:dyDescent="0.2">
      <c r="A56" s="88" t="s">
        <v>194</v>
      </c>
      <c r="B56" s="46" t="s">
        <v>521</v>
      </c>
      <c r="C56" s="44" t="s">
        <v>525</v>
      </c>
      <c r="D56" s="44" t="s">
        <v>6</v>
      </c>
      <c r="E56" s="44" t="s">
        <v>9</v>
      </c>
      <c r="F56" s="44" t="s">
        <v>151</v>
      </c>
      <c r="G56" s="44" t="s">
        <v>427</v>
      </c>
      <c r="H56" s="45"/>
      <c r="I56" s="44" t="s">
        <v>526</v>
      </c>
      <c r="J56" s="44" t="s">
        <v>51</v>
      </c>
      <c r="K56" s="44"/>
      <c r="L56" s="44"/>
      <c r="M56" s="44"/>
      <c r="N56" s="101"/>
      <c r="O56" s="32"/>
      <c r="P56" s="32"/>
      <c r="Q56" s="32"/>
      <c r="R56" s="32"/>
      <c r="S56" s="32"/>
      <c r="T56" s="32"/>
      <c r="U56" s="32"/>
    </row>
    <row r="57" spans="1:21" ht="24" x14ac:dyDescent="0.2">
      <c r="A57" s="86" t="s">
        <v>195</v>
      </c>
      <c r="B57" s="74" t="s">
        <v>96</v>
      </c>
      <c r="C57" s="74" t="s">
        <v>97</v>
      </c>
      <c r="D57" s="74" t="s">
        <v>6</v>
      </c>
      <c r="E57" s="74" t="s">
        <v>9</v>
      </c>
      <c r="F57" s="74" t="s">
        <v>151</v>
      </c>
      <c r="G57" s="74" t="s">
        <v>11</v>
      </c>
      <c r="H57" s="75" t="s">
        <v>34</v>
      </c>
      <c r="I57" s="74" t="s">
        <v>95</v>
      </c>
      <c r="J57" s="74" t="s">
        <v>32</v>
      </c>
      <c r="K57" s="74" t="s">
        <v>98</v>
      </c>
      <c r="L57" s="74"/>
      <c r="M57" s="74"/>
      <c r="N57" s="99"/>
      <c r="O57" s="76"/>
      <c r="P57" s="76"/>
      <c r="Q57" s="76"/>
      <c r="R57" s="76"/>
      <c r="S57" s="76"/>
      <c r="T57" s="76"/>
      <c r="U57" s="76"/>
    </row>
    <row r="58" spans="1:21" ht="24" x14ac:dyDescent="0.2">
      <c r="A58" s="88" t="s">
        <v>195</v>
      </c>
      <c r="B58" s="44" t="s">
        <v>99</v>
      </c>
      <c r="C58" s="44" t="s">
        <v>100</v>
      </c>
      <c r="D58" s="44" t="s">
        <v>6</v>
      </c>
      <c r="E58" s="44" t="s">
        <v>7</v>
      </c>
      <c r="F58" s="44"/>
      <c r="G58" s="44"/>
      <c r="H58" s="45" t="s">
        <v>34</v>
      </c>
      <c r="I58" s="44" t="s">
        <v>95</v>
      </c>
      <c r="J58" s="44" t="s">
        <v>20</v>
      </c>
      <c r="K58" s="44"/>
      <c r="L58" s="44"/>
      <c r="M58" s="44" t="s">
        <v>543</v>
      </c>
      <c r="N58" s="101"/>
      <c r="O58" s="32"/>
      <c r="P58" s="32" t="s">
        <v>417</v>
      </c>
      <c r="Q58" s="32"/>
      <c r="R58" s="32"/>
      <c r="S58" s="32"/>
      <c r="T58" s="32"/>
      <c r="U58" s="32"/>
    </row>
    <row r="59" spans="1:21" ht="36" x14ac:dyDescent="0.2">
      <c r="A59" s="86" t="s">
        <v>195</v>
      </c>
      <c r="B59" s="74" t="s">
        <v>383</v>
      </c>
      <c r="C59" s="74" t="s">
        <v>384</v>
      </c>
      <c r="D59" s="74" t="s">
        <v>6</v>
      </c>
      <c r="E59" s="74" t="s">
        <v>7</v>
      </c>
      <c r="F59" s="74"/>
      <c r="G59" s="74"/>
      <c r="H59" s="75" t="s">
        <v>34</v>
      </c>
      <c r="I59" s="74" t="s">
        <v>496</v>
      </c>
      <c r="J59" s="74" t="s">
        <v>20</v>
      </c>
      <c r="K59" s="74"/>
      <c r="L59" s="74"/>
      <c r="M59" s="74" t="s">
        <v>543</v>
      </c>
      <c r="N59" s="99"/>
      <c r="O59" s="76"/>
      <c r="P59" s="76"/>
      <c r="Q59" s="76"/>
      <c r="R59" s="76"/>
      <c r="S59" s="76"/>
      <c r="T59" s="76"/>
      <c r="U59" s="76"/>
    </row>
    <row r="60" spans="1:21" ht="48" x14ac:dyDescent="0.2">
      <c r="A60" s="88" t="s">
        <v>195</v>
      </c>
      <c r="B60" s="44" t="s">
        <v>412</v>
      </c>
      <c r="C60" s="44" t="s">
        <v>385</v>
      </c>
      <c r="D60" s="44" t="s">
        <v>6</v>
      </c>
      <c r="E60" s="44" t="s">
        <v>7</v>
      </c>
      <c r="F60" s="44"/>
      <c r="G60" s="44"/>
      <c r="H60" s="45"/>
      <c r="I60" s="44" t="s">
        <v>95</v>
      </c>
      <c r="J60" s="44" t="s">
        <v>16</v>
      </c>
      <c r="K60" s="44" t="s">
        <v>71</v>
      </c>
      <c r="L60" s="44"/>
      <c r="M60" s="44"/>
      <c r="N60" s="101"/>
      <c r="O60" s="32"/>
      <c r="P60" s="32"/>
      <c r="Q60" s="32"/>
      <c r="R60" s="32"/>
      <c r="S60" s="32"/>
      <c r="T60" s="32"/>
      <c r="U60" s="32"/>
    </row>
    <row r="61" spans="1:21" ht="24" x14ac:dyDescent="0.2">
      <c r="A61" s="86" t="s">
        <v>195</v>
      </c>
      <c r="B61" s="74" t="s">
        <v>527</v>
      </c>
      <c r="C61" s="74" t="s">
        <v>102</v>
      </c>
      <c r="D61" s="74" t="s">
        <v>6</v>
      </c>
      <c r="E61" s="74" t="s">
        <v>7</v>
      </c>
      <c r="F61" s="74"/>
      <c r="G61" s="74"/>
      <c r="H61" s="75" t="s">
        <v>34</v>
      </c>
      <c r="I61" s="74" t="s">
        <v>95</v>
      </c>
      <c r="J61" s="74" t="s">
        <v>16</v>
      </c>
      <c r="K61" s="74" t="s">
        <v>107</v>
      </c>
      <c r="L61" s="74" t="s">
        <v>164</v>
      </c>
      <c r="M61" s="74" t="s">
        <v>544</v>
      </c>
      <c r="N61" s="99"/>
      <c r="O61" s="76"/>
      <c r="P61" s="76"/>
      <c r="Q61" s="76"/>
      <c r="R61" s="76"/>
      <c r="S61" s="76"/>
      <c r="T61" s="76"/>
      <c r="U61" s="76"/>
    </row>
    <row r="62" spans="1:21" ht="24" x14ac:dyDescent="0.2">
      <c r="A62" s="88" t="s">
        <v>195</v>
      </c>
      <c r="B62" s="44" t="s">
        <v>103</v>
      </c>
      <c r="C62" s="44" t="s">
        <v>104</v>
      </c>
      <c r="D62" s="44" t="s">
        <v>6</v>
      </c>
      <c r="E62" s="44" t="s">
        <v>7</v>
      </c>
      <c r="F62" s="44" t="s">
        <v>11</v>
      </c>
      <c r="G62" s="44"/>
      <c r="H62" s="45" t="s">
        <v>34</v>
      </c>
      <c r="I62" s="44" t="s">
        <v>95</v>
      </c>
      <c r="J62" s="44" t="s">
        <v>33</v>
      </c>
      <c r="K62" s="44" t="s">
        <v>545</v>
      </c>
      <c r="L62" s="44" t="s">
        <v>495</v>
      </c>
      <c r="M62" s="44" t="s">
        <v>537</v>
      </c>
      <c r="N62" s="101"/>
      <c r="O62" s="32"/>
      <c r="P62" s="32"/>
      <c r="Q62" s="32"/>
      <c r="R62" s="32"/>
      <c r="S62" s="32"/>
      <c r="T62" s="32"/>
      <c r="U62" s="32"/>
    </row>
    <row r="63" spans="1:21" ht="36" x14ac:dyDescent="0.2">
      <c r="A63" s="86" t="s">
        <v>195</v>
      </c>
      <c r="B63" s="74" t="s">
        <v>105</v>
      </c>
      <c r="C63" s="74" t="s">
        <v>106</v>
      </c>
      <c r="D63" s="74" t="s">
        <v>6</v>
      </c>
      <c r="E63" s="74" t="s">
        <v>7</v>
      </c>
      <c r="F63" s="74" t="s">
        <v>11</v>
      </c>
      <c r="G63" s="74"/>
      <c r="H63" s="75"/>
      <c r="I63" s="74" t="s">
        <v>494</v>
      </c>
      <c r="J63" s="74" t="s">
        <v>32</v>
      </c>
      <c r="K63" s="74" t="s">
        <v>107</v>
      </c>
      <c r="L63" s="74"/>
      <c r="M63" s="74"/>
      <c r="N63" s="99"/>
      <c r="O63" s="76"/>
      <c r="P63" s="76"/>
      <c r="Q63" s="76"/>
      <c r="R63" s="76"/>
      <c r="S63" s="76"/>
      <c r="T63" s="76"/>
      <c r="U63" s="76"/>
    </row>
    <row r="64" spans="1:21" ht="48" x14ac:dyDescent="0.2">
      <c r="A64" s="88" t="s">
        <v>195</v>
      </c>
      <c r="B64" s="44" t="s">
        <v>108</v>
      </c>
      <c r="C64" s="44" t="s">
        <v>109</v>
      </c>
      <c r="D64" s="44" t="s">
        <v>6</v>
      </c>
      <c r="E64" s="44" t="s">
        <v>9</v>
      </c>
      <c r="F64" s="44" t="s">
        <v>151</v>
      </c>
      <c r="G64" s="44"/>
      <c r="H64" s="45"/>
      <c r="I64" s="44" t="s">
        <v>312</v>
      </c>
      <c r="J64" s="44" t="s">
        <v>16</v>
      </c>
      <c r="K64" s="44"/>
      <c r="L64" s="44"/>
      <c r="M64" s="44"/>
      <c r="N64" s="101"/>
      <c r="O64" s="32"/>
      <c r="P64" s="32"/>
      <c r="Q64" s="32"/>
      <c r="R64" s="32"/>
      <c r="S64" s="32"/>
      <c r="T64" s="32"/>
      <c r="U64" s="32"/>
    </row>
    <row r="65" spans="1:21" ht="36" x14ac:dyDescent="0.2">
      <c r="A65" s="86" t="s">
        <v>195</v>
      </c>
      <c r="B65" s="74" t="s">
        <v>110</v>
      </c>
      <c r="C65" s="74" t="s">
        <v>111</v>
      </c>
      <c r="D65" s="74" t="s">
        <v>15</v>
      </c>
      <c r="E65" s="74" t="s">
        <v>151</v>
      </c>
      <c r="F65" s="74" t="s">
        <v>9</v>
      </c>
      <c r="G65" s="74"/>
      <c r="H65" s="75" t="s">
        <v>34</v>
      </c>
      <c r="I65" s="74" t="s">
        <v>492</v>
      </c>
      <c r="J65" s="74" t="s">
        <v>16</v>
      </c>
      <c r="K65" s="74" t="s">
        <v>112</v>
      </c>
      <c r="L65" s="74" t="s">
        <v>493</v>
      </c>
      <c r="M65" s="74" t="s">
        <v>542</v>
      </c>
      <c r="N65" s="99"/>
      <c r="O65" s="76"/>
      <c r="P65" s="76"/>
      <c r="Q65" s="76"/>
      <c r="R65" s="76"/>
      <c r="S65" s="76"/>
      <c r="T65" s="76"/>
      <c r="U65" s="76"/>
    </row>
    <row r="66" spans="1:21" ht="72" x14ac:dyDescent="0.2">
      <c r="A66" s="88" t="s">
        <v>195</v>
      </c>
      <c r="B66" s="44" t="s">
        <v>113</v>
      </c>
      <c r="C66" s="44" t="s">
        <v>114</v>
      </c>
      <c r="D66" s="44" t="s">
        <v>6</v>
      </c>
      <c r="E66" s="44" t="s">
        <v>9</v>
      </c>
      <c r="F66" s="44" t="s">
        <v>151</v>
      </c>
      <c r="G66" s="44" t="s">
        <v>11</v>
      </c>
      <c r="H66" s="45" t="s">
        <v>34</v>
      </c>
      <c r="I66" s="44" t="s">
        <v>492</v>
      </c>
      <c r="J66" s="44" t="s">
        <v>20</v>
      </c>
      <c r="K66" s="44"/>
      <c r="L66" s="44" t="s">
        <v>164</v>
      </c>
      <c r="M66" s="44" t="s">
        <v>563</v>
      </c>
      <c r="N66" s="101" t="s">
        <v>159</v>
      </c>
      <c r="O66" s="32"/>
      <c r="P66" s="32"/>
      <c r="Q66" s="32"/>
      <c r="R66" s="32"/>
      <c r="S66" s="32"/>
      <c r="T66" s="32"/>
      <c r="U66" s="32"/>
    </row>
    <row r="67" spans="1:21" ht="72" x14ac:dyDescent="0.2">
      <c r="A67" s="86" t="s">
        <v>195</v>
      </c>
      <c r="B67" s="74" t="s">
        <v>115</v>
      </c>
      <c r="C67" s="74" t="s">
        <v>490</v>
      </c>
      <c r="D67" s="74" t="s">
        <v>6</v>
      </c>
      <c r="E67" s="74" t="s">
        <v>7</v>
      </c>
      <c r="F67" s="74" t="s">
        <v>9</v>
      </c>
      <c r="G67" s="74" t="s">
        <v>11</v>
      </c>
      <c r="H67" s="75" t="s">
        <v>34</v>
      </c>
      <c r="I67" s="74" t="s">
        <v>95</v>
      </c>
      <c r="J67" s="74" t="s">
        <v>32</v>
      </c>
      <c r="K67" s="74"/>
      <c r="L67" s="74" t="s">
        <v>164</v>
      </c>
      <c r="M67" s="74" t="s">
        <v>489</v>
      </c>
      <c r="N67" s="99" t="s">
        <v>159</v>
      </c>
      <c r="O67" s="76"/>
      <c r="P67" s="76"/>
      <c r="Q67" s="76"/>
      <c r="R67" s="76"/>
      <c r="S67" s="76"/>
      <c r="T67" s="76"/>
      <c r="U67" s="76"/>
    </row>
    <row r="68" spans="1:21" ht="36" x14ac:dyDescent="0.2">
      <c r="A68" s="88" t="s">
        <v>195</v>
      </c>
      <c r="B68" s="44" t="s">
        <v>116</v>
      </c>
      <c r="C68" s="44" t="s">
        <v>117</v>
      </c>
      <c r="D68" s="44" t="s">
        <v>6</v>
      </c>
      <c r="E68" s="44" t="s">
        <v>151</v>
      </c>
      <c r="F68" s="44" t="s">
        <v>12</v>
      </c>
      <c r="G68" s="44" t="s">
        <v>427</v>
      </c>
      <c r="H68" s="45"/>
      <c r="I68" s="44" t="s">
        <v>312</v>
      </c>
      <c r="J68" s="44" t="s">
        <v>17</v>
      </c>
      <c r="K68" s="44"/>
      <c r="L68" s="44"/>
      <c r="M68" s="44"/>
      <c r="N68" s="101"/>
      <c r="O68" s="32"/>
      <c r="P68" s="32"/>
      <c r="Q68" s="32"/>
      <c r="R68" s="32"/>
      <c r="S68" s="32"/>
      <c r="T68" s="32"/>
      <c r="U68" s="32"/>
    </row>
    <row r="69" spans="1:21" ht="36" x14ac:dyDescent="0.2">
      <c r="A69" s="86" t="s">
        <v>195</v>
      </c>
      <c r="B69" s="74" t="s">
        <v>202</v>
      </c>
      <c r="C69" s="74" t="s">
        <v>221</v>
      </c>
      <c r="D69" s="74" t="s">
        <v>6</v>
      </c>
      <c r="E69" s="74" t="s">
        <v>59</v>
      </c>
      <c r="F69" s="74"/>
      <c r="G69" s="74"/>
      <c r="H69" s="75"/>
      <c r="I69" s="74" t="s">
        <v>488</v>
      </c>
      <c r="J69" s="74" t="s">
        <v>18</v>
      </c>
      <c r="K69" s="74"/>
      <c r="L69" s="74"/>
      <c r="M69" s="74" t="s">
        <v>537</v>
      </c>
      <c r="N69" s="99"/>
      <c r="O69" s="76"/>
      <c r="P69" s="76"/>
      <c r="Q69" s="76"/>
      <c r="R69" s="76"/>
      <c r="S69" s="76"/>
      <c r="T69" s="76"/>
      <c r="U69" s="76"/>
    </row>
    <row r="70" spans="1:21" ht="24" x14ac:dyDescent="0.2">
      <c r="A70" s="89" t="s">
        <v>196</v>
      </c>
      <c r="B70" s="46" t="s">
        <v>118</v>
      </c>
      <c r="C70" s="46" t="s">
        <v>119</v>
      </c>
      <c r="D70" s="46" t="s">
        <v>15</v>
      </c>
      <c r="E70" s="46" t="s">
        <v>8</v>
      </c>
      <c r="F70" s="46" t="s">
        <v>7</v>
      </c>
      <c r="G70" s="46" t="s">
        <v>11</v>
      </c>
      <c r="H70" s="47"/>
      <c r="I70" s="46" t="s">
        <v>120</v>
      </c>
      <c r="J70" s="46" t="s">
        <v>51</v>
      </c>
      <c r="K70" s="46" t="s">
        <v>546</v>
      </c>
      <c r="L70" s="46"/>
      <c r="M70" s="46"/>
      <c r="N70" s="102"/>
      <c r="O70" s="32"/>
      <c r="P70" s="32"/>
      <c r="Q70" s="32"/>
      <c r="R70" s="32"/>
      <c r="S70" s="32"/>
      <c r="T70" s="32"/>
      <c r="U70" s="32"/>
    </row>
    <row r="71" spans="1:21" ht="24" x14ac:dyDescent="0.2">
      <c r="A71" s="86" t="s">
        <v>196</v>
      </c>
      <c r="B71" s="74" t="s">
        <v>121</v>
      </c>
      <c r="C71" s="74" t="s">
        <v>122</v>
      </c>
      <c r="D71" s="74" t="s">
        <v>14</v>
      </c>
      <c r="E71" s="74" t="s">
        <v>7</v>
      </c>
      <c r="F71" s="74" t="s">
        <v>11</v>
      </c>
      <c r="G71" s="74"/>
      <c r="H71" s="75"/>
      <c r="I71" s="74" t="s">
        <v>120</v>
      </c>
      <c r="J71" s="74" t="s">
        <v>33</v>
      </c>
      <c r="K71" s="74"/>
      <c r="L71" s="74"/>
      <c r="M71" s="74"/>
      <c r="N71" s="99"/>
      <c r="O71" s="76"/>
      <c r="P71" s="76"/>
      <c r="Q71" s="76"/>
      <c r="R71" s="76"/>
      <c r="S71" s="76"/>
      <c r="T71" s="76"/>
      <c r="U71" s="76"/>
    </row>
    <row r="72" spans="1:21" ht="24" x14ac:dyDescent="0.2">
      <c r="A72" s="89" t="s">
        <v>196</v>
      </c>
      <c r="B72" s="46" t="s">
        <v>404</v>
      </c>
      <c r="C72" s="46" t="s">
        <v>338</v>
      </c>
      <c r="D72" s="46" t="s">
        <v>15</v>
      </c>
      <c r="E72" s="46" t="s">
        <v>7</v>
      </c>
      <c r="F72" s="46" t="s">
        <v>11</v>
      </c>
      <c r="G72" s="46"/>
      <c r="H72" s="47"/>
      <c r="I72" s="46" t="s">
        <v>120</v>
      </c>
      <c r="J72" s="46" t="s">
        <v>51</v>
      </c>
      <c r="K72" s="46"/>
      <c r="L72" s="46"/>
      <c r="M72" s="46"/>
      <c r="N72" s="102"/>
      <c r="O72" s="32"/>
      <c r="P72" s="32"/>
      <c r="Q72" s="32"/>
      <c r="R72" s="32"/>
      <c r="S72" s="32"/>
      <c r="T72" s="32"/>
      <c r="U72" s="32"/>
    </row>
    <row r="73" spans="1:21" ht="24" x14ac:dyDescent="0.2">
      <c r="A73" s="86" t="s">
        <v>196</v>
      </c>
      <c r="B73" s="74" t="s">
        <v>332</v>
      </c>
      <c r="C73" s="74" t="s">
        <v>487</v>
      </c>
      <c r="D73" s="74" t="s">
        <v>15</v>
      </c>
      <c r="E73" s="74" t="s">
        <v>7</v>
      </c>
      <c r="F73" s="74" t="s">
        <v>11</v>
      </c>
      <c r="G73" s="74"/>
      <c r="H73" s="75"/>
      <c r="I73" s="74" t="s">
        <v>120</v>
      </c>
      <c r="J73" s="74" t="s">
        <v>51</v>
      </c>
      <c r="K73" s="74"/>
      <c r="L73" s="74"/>
      <c r="M73" s="74"/>
      <c r="N73" s="99"/>
      <c r="O73" s="76"/>
      <c r="P73" s="76"/>
      <c r="Q73" s="76"/>
      <c r="R73" s="76"/>
      <c r="S73" s="76"/>
      <c r="T73" s="76"/>
      <c r="U73" s="76"/>
    </row>
    <row r="74" spans="1:21" ht="24" x14ac:dyDescent="0.2">
      <c r="A74" s="89" t="s">
        <v>196</v>
      </c>
      <c r="B74" s="46" t="s">
        <v>486</v>
      </c>
      <c r="C74" s="46" t="s">
        <v>125</v>
      </c>
      <c r="D74" s="46" t="s">
        <v>14</v>
      </c>
      <c r="E74" s="46" t="s">
        <v>7</v>
      </c>
      <c r="F74" s="46" t="s">
        <v>11</v>
      </c>
      <c r="G74" s="46" t="s">
        <v>13</v>
      </c>
      <c r="H74" s="47"/>
      <c r="I74" s="46" t="s">
        <v>481</v>
      </c>
      <c r="J74" s="46" t="s">
        <v>33</v>
      </c>
      <c r="K74" s="46"/>
      <c r="L74" s="46"/>
      <c r="M74" s="46"/>
      <c r="N74" s="102"/>
      <c r="O74" s="32"/>
      <c r="P74" s="32"/>
      <c r="Q74" s="32"/>
      <c r="R74" s="32"/>
      <c r="S74" s="32"/>
      <c r="T74" s="32"/>
      <c r="U74" s="32"/>
    </row>
    <row r="75" spans="1:21" ht="36" x14ac:dyDescent="0.2">
      <c r="A75" s="86" t="s">
        <v>196</v>
      </c>
      <c r="B75" s="74" t="s">
        <v>126</v>
      </c>
      <c r="C75" s="74" t="s">
        <v>127</v>
      </c>
      <c r="D75" s="74" t="s">
        <v>14</v>
      </c>
      <c r="E75" s="74" t="s">
        <v>13</v>
      </c>
      <c r="F75" s="74"/>
      <c r="G75" s="74"/>
      <c r="H75" s="75"/>
      <c r="I75" s="74" t="s">
        <v>482</v>
      </c>
      <c r="J75" s="74" t="s">
        <v>20</v>
      </c>
      <c r="K75" s="74"/>
      <c r="L75" s="74"/>
      <c r="M75" s="74"/>
      <c r="N75" s="99"/>
      <c r="O75" s="76"/>
      <c r="P75" s="76"/>
      <c r="Q75" s="76"/>
      <c r="R75" s="76"/>
      <c r="S75" s="76"/>
      <c r="T75" s="76"/>
      <c r="U75" s="76"/>
    </row>
    <row r="76" spans="1:21" ht="48" x14ac:dyDescent="0.2">
      <c r="A76" s="89" t="s">
        <v>196</v>
      </c>
      <c r="B76" s="46" t="s">
        <v>519</v>
      </c>
      <c r="C76" s="46" t="s">
        <v>136</v>
      </c>
      <c r="D76" s="46" t="s">
        <v>15</v>
      </c>
      <c r="E76" s="46" t="s">
        <v>13</v>
      </c>
      <c r="F76" s="46" t="s">
        <v>59</v>
      </c>
      <c r="G76" s="46"/>
      <c r="H76" s="47"/>
      <c r="I76" s="46" t="s">
        <v>485</v>
      </c>
      <c r="J76" s="46" t="s">
        <v>51</v>
      </c>
      <c r="K76" s="46" t="s">
        <v>520</v>
      </c>
      <c r="L76" s="46"/>
      <c r="M76" s="46"/>
      <c r="N76" s="102"/>
      <c r="O76" s="32"/>
      <c r="P76" s="32"/>
      <c r="Q76" s="32"/>
      <c r="R76" s="32"/>
      <c r="S76" s="32"/>
      <c r="T76" s="32"/>
      <c r="U76" s="32"/>
    </row>
    <row r="77" spans="1:21" ht="36" x14ac:dyDescent="0.2">
      <c r="A77" s="86" t="s">
        <v>196</v>
      </c>
      <c r="B77" s="74" t="s">
        <v>406</v>
      </c>
      <c r="C77" s="74" t="s">
        <v>484</v>
      </c>
      <c r="D77" s="74" t="s">
        <v>6</v>
      </c>
      <c r="E77" s="74" t="s">
        <v>13</v>
      </c>
      <c r="F77" s="74"/>
      <c r="G77" s="74"/>
      <c r="H77" s="75"/>
      <c r="I77" s="74" t="s">
        <v>531</v>
      </c>
      <c r="J77" s="74" t="s">
        <v>32</v>
      </c>
      <c r="K77" s="74"/>
      <c r="L77" s="74"/>
      <c r="M77" s="74" t="s">
        <v>418</v>
      </c>
      <c r="N77" s="99"/>
      <c r="O77" s="76"/>
      <c r="P77" s="76"/>
      <c r="Q77" s="76"/>
      <c r="R77" s="76"/>
      <c r="S77" s="76"/>
      <c r="T77" s="76"/>
      <c r="U77" s="76"/>
    </row>
    <row r="78" spans="1:21" ht="60" x14ac:dyDescent="0.2">
      <c r="A78" s="89" t="s">
        <v>196</v>
      </c>
      <c r="B78" s="46" t="s">
        <v>407</v>
      </c>
      <c r="C78" s="46" t="s">
        <v>169</v>
      </c>
      <c r="D78" s="46" t="s">
        <v>6</v>
      </c>
      <c r="E78" s="46" t="s">
        <v>13</v>
      </c>
      <c r="F78" s="46"/>
      <c r="G78" s="46"/>
      <c r="H78" s="47"/>
      <c r="I78" s="46" t="s">
        <v>481</v>
      </c>
      <c r="J78" s="46" t="s">
        <v>17</v>
      </c>
      <c r="K78" s="46"/>
      <c r="L78" s="46" t="s">
        <v>419</v>
      </c>
      <c r="M78" s="46" t="s">
        <v>173</v>
      </c>
      <c r="N78" s="102"/>
      <c r="O78" s="32"/>
      <c r="P78" s="32"/>
      <c r="Q78" s="32"/>
      <c r="R78" s="32"/>
      <c r="S78" s="32"/>
      <c r="T78" s="32"/>
      <c r="U78" s="32"/>
    </row>
    <row r="79" spans="1:21" ht="24" x14ac:dyDescent="0.2">
      <c r="A79" s="86" t="s">
        <v>196</v>
      </c>
      <c r="B79" s="74" t="s">
        <v>483</v>
      </c>
      <c r="C79" s="74" t="s">
        <v>171</v>
      </c>
      <c r="D79" s="74" t="s">
        <v>6</v>
      </c>
      <c r="E79" s="74" t="s">
        <v>13</v>
      </c>
      <c r="F79" s="74"/>
      <c r="G79" s="74"/>
      <c r="H79" s="75"/>
      <c r="I79" s="74" t="s">
        <v>481</v>
      </c>
      <c r="J79" s="74" t="s">
        <v>16</v>
      </c>
      <c r="K79" s="74"/>
      <c r="L79" s="74"/>
      <c r="M79" s="74" t="s">
        <v>172</v>
      </c>
      <c r="N79" s="99"/>
      <c r="O79" s="76"/>
      <c r="P79" s="76"/>
      <c r="Q79" s="76"/>
      <c r="R79" s="76"/>
      <c r="S79" s="76"/>
      <c r="T79" s="76"/>
      <c r="U79" s="76"/>
    </row>
    <row r="80" spans="1:21" ht="72" x14ac:dyDescent="0.2">
      <c r="A80" s="89" t="s">
        <v>196</v>
      </c>
      <c r="B80" s="46" t="s">
        <v>176</v>
      </c>
      <c r="C80" s="46" t="s">
        <v>177</v>
      </c>
      <c r="D80" s="46" t="s">
        <v>14</v>
      </c>
      <c r="E80" s="46" t="s">
        <v>13</v>
      </c>
      <c r="F80" s="46"/>
      <c r="G80" s="46"/>
      <c r="H80" s="47" t="s">
        <v>34</v>
      </c>
      <c r="I80" s="46" t="s">
        <v>482</v>
      </c>
      <c r="J80" s="46" t="s">
        <v>18</v>
      </c>
      <c r="K80" s="46"/>
      <c r="L80" s="46"/>
      <c r="M80" s="46" t="s">
        <v>631</v>
      </c>
      <c r="N80" s="102" t="s">
        <v>178</v>
      </c>
      <c r="O80" s="32"/>
      <c r="P80" s="32"/>
      <c r="Q80" s="32"/>
      <c r="R80" s="32"/>
      <c r="S80" s="32"/>
      <c r="T80" s="32"/>
      <c r="U80" s="32"/>
    </row>
    <row r="81" spans="1:21" ht="24" x14ac:dyDescent="0.2">
      <c r="A81" s="86" t="s">
        <v>196</v>
      </c>
      <c r="B81" s="74" t="s">
        <v>405</v>
      </c>
      <c r="C81" s="74" t="s">
        <v>341</v>
      </c>
      <c r="D81" s="74" t="s">
        <v>6</v>
      </c>
      <c r="E81" s="74" t="s">
        <v>9</v>
      </c>
      <c r="F81" s="74" t="s">
        <v>12</v>
      </c>
      <c r="G81" s="74"/>
      <c r="H81" s="75" t="s">
        <v>34</v>
      </c>
      <c r="I81" s="74" t="s">
        <v>464</v>
      </c>
      <c r="J81" s="74" t="s">
        <v>20</v>
      </c>
      <c r="K81" s="74"/>
      <c r="L81" s="74"/>
      <c r="M81" s="74"/>
      <c r="N81" s="99"/>
      <c r="O81" s="76"/>
      <c r="P81" s="76"/>
      <c r="Q81" s="76"/>
      <c r="R81" s="76"/>
      <c r="S81" s="76"/>
      <c r="T81" s="76"/>
      <c r="U81" s="76"/>
    </row>
    <row r="82" spans="1:21" ht="24" x14ac:dyDescent="0.2">
      <c r="A82" s="89" t="s">
        <v>196</v>
      </c>
      <c r="B82" s="46" t="s">
        <v>313</v>
      </c>
      <c r="C82" s="46" t="s">
        <v>316</v>
      </c>
      <c r="D82" s="46" t="s">
        <v>6</v>
      </c>
      <c r="E82" s="46" t="s">
        <v>13</v>
      </c>
      <c r="F82" s="46"/>
      <c r="G82" s="46"/>
      <c r="H82" s="47"/>
      <c r="I82" s="46" t="s">
        <v>312</v>
      </c>
      <c r="J82" s="46" t="s">
        <v>17</v>
      </c>
      <c r="K82" s="46"/>
      <c r="L82" s="46"/>
      <c r="M82" s="46"/>
      <c r="N82" s="102"/>
      <c r="O82" s="32"/>
      <c r="P82" s="32"/>
      <c r="Q82" s="32"/>
      <c r="R82" s="32"/>
      <c r="S82" s="32"/>
      <c r="T82" s="32"/>
      <c r="U82" s="32"/>
    </row>
    <row r="83" spans="1:21" ht="24" x14ac:dyDescent="0.2">
      <c r="A83" s="86" t="s">
        <v>196</v>
      </c>
      <c r="B83" s="74" t="s">
        <v>480</v>
      </c>
      <c r="C83" s="74" t="s">
        <v>227</v>
      </c>
      <c r="D83" s="74" t="s">
        <v>6</v>
      </c>
      <c r="E83" s="74" t="s">
        <v>59</v>
      </c>
      <c r="F83" s="74"/>
      <c r="G83" s="74"/>
      <c r="H83" s="75" t="s">
        <v>34</v>
      </c>
      <c r="I83" s="74" t="s">
        <v>448</v>
      </c>
      <c r="J83" s="74" t="s">
        <v>18</v>
      </c>
      <c r="K83" s="74" t="s">
        <v>632</v>
      </c>
      <c r="L83" s="74"/>
      <c r="M83" s="74"/>
      <c r="N83" s="99"/>
      <c r="O83" s="76"/>
      <c r="P83" s="76"/>
      <c r="Q83" s="76"/>
      <c r="R83" s="76"/>
      <c r="S83" s="76"/>
      <c r="T83" s="76"/>
      <c r="U83" s="76"/>
    </row>
    <row r="84" spans="1:21" ht="24" x14ac:dyDescent="0.2">
      <c r="A84" s="89" t="s">
        <v>197</v>
      </c>
      <c r="B84" s="46" t="s">
        <v>129</v>
      </c>
      <c r="C84" s="46" t="s">
        <v>148</v>
      </c>
      <c r="D84" s="46" t="s">
        <v>14</v>
      </c>
      <c r="E84" s="46" t="s">
        <v>59</v>
      </c>
      <c r="F84" s="46"/>
      <c r="G84" s="46"/>
      <c r="H84" s="47"/>
      <c r="I84" s="46" t="s">
        <v>479</v>
      </c>
      <c r="J84" s="46" t="s">
        <v>20</v>
      </c>
      <c r="K84" s="46" t="s">
        <v>478</v>
      </c>
      <c r="L84" s="46"/>
      <c r="M84" s="46"/>
      <c r="N84" s="102"/>
      <c r="O84" s="32"/>
      <c r="P84" s="32"/>
      <c r="Q84" s="32"/>
      <c r="R84" s="32"/>
      <c r="S84" s="32"/>
      <c r="T84" s="32"/>
      <c r="U84" s="32"/>
    </row>
    <row r="85" spans="1:21" ht="48" x14ac:dyDescent="0.2">
      <c r="A85" s="86" t="s">
        <v>197</v>
      </c>
      <c r="B85" s="74" t="s">
        <v>130</v>
      </c>
      <c r="C85" s="74" t="s">
        <v>477</v>
      </c>
      <c r="D85" s="74" t="s">
        <v>14</v>
      </c>
      <c r="E85" s="74" t="s">
        <v>7</v>
      </c>
      <c r="F85" s="74" t="s">
        <v>11</v>
      </c>
      <c r="G85" s="74" t="s">
        <v>12</v>
      </c>
      <c r="H85" s="75"/>
      <c r="I85" s="74" t="s">
        <v>523</v>
      </c>
      <c r="J85" s="74" t="s">
        <v>20</v>
      </c>
      <c r="K85" s="74" t="s">
        <v>478</v>
      </c>
      <c r="L85" s="74"/>
      <c r="M85" s="74"/>
      <c r="N85" s="99"/>
      <c r="O85" s="76"/>
      <c r="P85" s="76"/>
      <c r="Q85" s="76"/>
      <c r="R85" s="76"/>
      <c r="S85" s="76"/>
      <c r="T85" s="76"/>
      <c r="U85" s="76"/>
    </row>
    <row r="86" spans="1:21" ht="24" x14ac:dyDescent="0.2">
      <c r="A86" s="89" t="s">
        <v>197</v>
      </c>
      <c r="B86" s="46" t="s">
        <v>132</v>
      </c>
      <c r="C86" s="46" t="s">
        <v>149</v>
      </c>
      <c r="D86" s="46" t="s">
        <v>6</v>
      </c>
      <c r="E86" s="46" t="s">
        <v>151</v>
      </c>
      <c r="F86" s="46" t="s">
        <v>11</v>
      </c>
      <c r="G86" s="46" t="s">
        <v>59</v>
      </c>
      <c r="H86" s="47"/>
      <c r="I86" s="46" t="s">
        <v>476</v>
      </c>
      <c r="J86" s="46" t="s">
        <v>16</v>
      </c>
      <c r="K86" s="46"/>
      <c r="L86" s="46"/>
      <c r="M86" s="46"/>
      <c r="N86" s="102"/>
      <c r="O86" s="32"/>
      <c r="P86" s="32"/>
      <c r="Q86" s="32"/>
      <c r="R86" s="32"/>
      <c r="S86" s="32"/>
      <c r="T86" s="32"/>
      <c r="U86" s="32"/>
    </row>
    <row r="87" spans="1:21" ht="48" x14ac:dyDescent="0.2">
      <c r="A87" s="86" t="s">
        <v>197</v>
      </c>
      <c r="B87" s="74" t="s">
        <v>131</v>
      </c>
      <c r="C87" s="74" t="s">
        <v>150</v>
      </c>
      <c r="D87" s="74" t="s">
        <v>6</v>
      </c>
      <c r="E87" s="74" t="s">
        <v>59</v>
      </c>
      <c r="F87" s="74"/>
      <c r="G87" s="74"/>
      <c r="H87" s="75"/>
      <c r="I87" s="74" t="s">
        <v>475</v>
      </c>
      <c r="J87" s="74" t="s">
        <v>33</v>
      </c>
      <c r="K87" s="74"/>
      <c r="L87" s="74" t="s">
        <v>420</v>
      </c>
      <c r="M87" s="74" t="s">
        <v>175</v>
      </c>
      <c r="N87" s="99"/>
      <c r="O87" s="76"/>
      <c r="P87" s="76"/>
      <c r="Q87" s="76"/>
      <c r="R87" s="76"/>
      <c r="S87" s="76"/>
      <c r="T87" s="76"/>
      <c r="U87" s="76"/>
    </row>
    <row r="88" spans="1:21" ht="48" x14ac:dyDescent="0.2">
      <c r="A88" s="89" t="s">
        <v>197</v>
      </c>
      <c r="B88" s="46" t="s">
        <v>133</v>
      </c>
      <c r="C88" s="46" t="s">
        <v>152</v>
      </c>
      <c r="D88" s="46" t="s">
        <v>14</v>
      </c>
      <c r="E88" s="46" t="s">
        <v>151</v>
      </c>
      <c r="F88" s="46" t="s">
        <v>427</v>
      </c>
      <c r="G88" s="46"/>
      <c r="H88" s="47"/>
      <c r="I88" s="46" t="s">
        <v>473</v>
      </c>
      <c r="J88" s="46" t="s">
        <v>32</v>
      </c>
      <c r="K88" s="46" t="s">
        <v>474</v>
      </c>
      <c r="L88" s="46" t="s">
        <v>421</v>
      </c>
      <c r="M88" s="46"/>
      <c r="N88" s="102" t="s">
        <v>336</v>
      </c>
      <c r="O88" s="32"/>
      <c r="P88" s="32"/>
      <c r="Q88" s="32"/>
      <c r="R88" s="32"/>
      <c r="S88" s="32"/>
      <c r="T88" s="32"/>
      <c r="U88" s="32"/>
    </row>
    <row r="89" spans="1:21" ht="24" x14ac:dyDescent="0.2">
      <c r="A89" s="86" t="s">
        <v>197</v>
      </c>
      <c r="B89" s="74" t="s">
        <v>203</v>
      </c>
      <c r="C89" s="74" t="s">
        <v>222</v>
      </c>
      <c r="D89" s="74" t="s">
        <v>6</v>
      </c>
      <c r="E89" s="74" t="s">
        <v>59</v>
      </c>
      <c r="F89" s="74"/>
      <c r="G89" s="74"/>
      <c r="H89" s="75"/>
      <c r="I89" s="74" t="s">
        <v>204</v>
      </c>
      <c r="J89" s="74" t="s">
        <v>20</v>
      </c>
      <c r="K89" s="74"/>
      <c r="L89" s="74"/>
      <c r="M89" s="74" t="s">
        <v>472</v>
      </c>
      <c r="N89" s="99"/>
      <c r="O89" s="76"/>
      <c r="P89" s="76"/>
      <c r="Q89" s="76"/>
      <c r="R89" s="76"/>
      <c r="S89" s="76"/>
      <c r="T89" s="76"/>
      <c r="U89" s="76"/>
    </row>
    <row r="90" spans="1:21" ht="24" x14ac:dyDescent="0.2">
      <c r="A90" s="89" t="s">
        <v>197</v>
      </c>
      <c r="B90" s="46" t="s">
        <v>207</v>
      </c>
      <c r="C90" s="46" t="s">
        <v>223</v>
      </c>
      <c r="D90" s="46" t="s">
        <v>6</v>
      </c>
      <c r="E90" s="46" t="s">
        <v>59</v>
      </c>
      <c r="F90" s="46"/>
      <c r="G90" s="46"/>
      <c r="H90" s="47"/>
      <c r="I90" s="46" t="s">
        <v>204</v>
      </c>
      <c r="J90" s="46" t="s">
        <v>20</v>
      </c>
      <c r="K90" s="46"/>
      <c r="L90" s="46"/>
      <c r="M90" s="46" t="s">
        <v>472</v>
      </c>
      <c r="N90" s="102"/>
      <c r="O90" s="32"/>
      <c r="P90" s="32"/>
      <c r="Q90" s="32"/>
      <c r="R90" s="32"/>
      <c r="S90" s="32"/>
      <c r="T90" s="32"/>
      <c r="U90" s="32"/>
    </row>
    <row r="91" spans="1:21" ht="24" x14ac:dyDescent="0.2">
      <c r="A91" s="86" t="s">
        <v>197</v>
      </c>
      <c r="B91" s="74" t="s">
        <v>408</v>
      </c>
      <c r="C91" s="74" t="s">
        <v>224</v>
      </c>
      <c r="D91" s="74" t="s">
        <v>6</v>
      </c>
      <c r="E91" s="74" t="s">
        <v>7</v>
      </c>
      <c r="F91" s="74" t="s">
        <v>59</v>
      </c>
      <c r="G91" s="74"/>
      <c r="H91" s="75"/>
      <c r="I91" s="74" t="s">
        <v>471</v>
      </c>
      <c r="J91" s="74" t="s">
        <v>18</v>
      </c>
      <c r="K91" s="74"/>
      <c r="L91" s="74" t="s">
        <v>210</v>
      </c>
      <c r="M91" s="74"/>
      <c r="N91" s="99"/>
      <c r="O91" s="76"/>
      <c r="P91" s="76"/>
      <c r="Q91" s="76"/>
      <c r="R91" s="76"/>
      <c r="S91" s="76"/>
      <c r="T91" s="76"/>
      <c r="U91" s="76"/>
    </row>
    <row r="92" spans="1:21" ht="24" x14ac:dyDescent="0.2">
      <c r="A92" s="89" t="s">
        <v>197</v>
      </c>
      <c r="B92" s="46" t="s">
        <v>211</v>
      </c>
      <c r="C92" s="46" t="s">
        <v>225</v>
      </c>
      <c r="D92" s="46" t="s">
        <v>6</v>
      </c>
      <c r="E92" s="46" t="s">
        <v>59</v>
      </c>
      <c r="F92" s="46"/>
      <c r="G92" s="46"/>
      <c r="H92" s="47"/>
      <c r="I92" s="46" t="s">
        <v>470</v>
      </c>
      <c r="J92" s="46" t="s">
        <v>18</v>
      </c>
      <c r="K92" s="46"/>
      <c r="L92" s="46"/>
      <c r="M92" s="46"/>
      <c r="N92" s="102"/>
      <c r="O92" s="32"/>
      <c r="P92" s="32"/>
      <c r="Q92" s="32"/>
      <c r="R92" s="32"/>
      <c r="S92" s="32"/>
      <c r="T92" s="32"/>
      <c r="U92" s="32"/>
    </row>
    <row r="93" spans="1:21" ht="24" x14ac:dyDescent="0.2">
      <c r="A93" s="86" t="s">
        <v>197</v>
      </c>
      <c r="B93" s="74" t="s">
        <v>468</v>
      </c>
      <c r="C93" s="74" t="s">
        <v>469</v>
      </c>
      <c r="D93" s="74" t="s">
        <v>6</v>
      </c>
      <c r="E93" s="74" t="s">
        <v>59</v>
      </c>
      <c r="F93" s="74"/>
      <c r="G93" s="74"/>
      <c r="H93" s="75"/>
      <c r="I93" s="74" t="s">
        <v>470</v>
      </c>
      <c r="J93" s="74" t="s">
        <v>18</v>
      </c>
      <c r="K93" s="74"/>
      <c r="L93" s="74" t="s">
        <v>210</v>
      </c>
      <c r="M93" s="74" t="s">
        <v>537</v>
      </c>
      <c r="N93" s="99"/>
      <c r="O93" s="76"/>
      <c r="P93" s="76"/>
      <c r="Q93" s="76"/>
      <c r="R93" s="76"/>
      <c r="S93" s="76"/>
      <c r="T93" s="76"/>
      <c r="U93" s="76"/>
    </row>
    <row r="94" spans="1:21" ht="24" x14ac:dyDescent="0.2">
      <c r="A94" s="89" t="s">
        <v>197</v>
      </c>
      <c r="B94" s="46" t="s">
        <v>226</v>
      </c>
      <c r="C94" s="46" t="s">
        <v>314</v>
      </c>
      <c r="D94" s="46" t="s">
        <v>6</v>
      </c>
      <c r="E94" s="46" t="s">
        <v>10</v>
      </c>
      <c r="F94" s="46" t="s">
        <v>427</v>
      </c>
      <c r="G94" s="46"/>
      <c r="H94" s="47" t="s">
        <v>34</v>
      </c>
      <c r="I94" s="46" t="s">
        <v>479</v>
      </c>
      <c r="J94" s="46" t="s">
        <v>16</v>
      </c>
      <c r="K94" s="46" t="s">
        <v>467</v>
      </c>
      <c r="L94" s="46" t="s">
        <v>210</v>
      </c>
      <c r="M94" s="46"/>
      <c r="N94" s="102"/>
      <c r="O94" s="32"/>
      <c r="P94" s="32"/>
      <c r="Q94" s="32"/>
      <c r="R94" s="32"/>
      <c r="S94" s="32"/>
      <c r="T94" s="32"/>
      <c r="U94" s="32"/>
    </row>
    <row r="95" spans="1:21" ht="36" x14ac:dyDescent="0.2">
      <c r="A95" s="86" t="s">
        <v>197</v>
      </c>
      <c r="B95" s="74" t="s">
        <v>462</v>
      </c>
      <c r="C95" s="74" t="s">
        <v>463</v>
      </c>
      <c r="D95" s="74" t="s">
        <v>6</v>
      </c>
      <c r="E95" s="74" t="s">
        <v>12</v>
      </c>
      <c r="F95" s="74" t="s">
        <v>13</v>
      </c>
      <c r="G95" s="74"/>
      <c r="H95" s="75"/>
      <c r="I95" s="74" t="s">
        <v>464</v>
      </c>
      <c r="J95" s="74" t="s">
        <v>16</v>
      </c>
      <c r="K95" s="74" t="s">
        <v>465</v>
      </c>
      <c r="L95" s="74"/>
      <c r="M95" s="74"/>
      <c r="N95" s="99"/>
      <c r="O95" s="76"/>
      <c r="P95" s="76"/>
      <c r="Q95" s="76"/>
      <c r="R95" s="76"/>
      <c r="S95" s="76"/>
      <c r="T95" s="76"/>
      <c r="U95" s="76"/>
    </row>
    <row r="96" spans="1:21" ht="24" x14ac:dyDescent="0.2">
      <c r="A96" s="89" t="s">
        <v>198</v>
      </c>
      <c r="B96" s="46" t="s">
        <v>134</v>
      </c>
      <c r="C96" s="46" t="s">
        <v>153</v>
      </c>
      <c r="D96" s="46" t="s">
        <v>6</v>
      </c>
      <c r="E96" s="46" t="s">
        <v>8</v>
      </c>
      <c r="F96" s="46" t="s">
        <v>7</v>
      </c>
      <c r="G96" s="46" t="s">
        <v>11</v>
      </c>
      <c r="H96" s="47"/>
      <c r="I96" s="46" t="s">
        <v>448</v>
      </c>
      <c r="J96" s="46" t="s">
        <v>32</v>
      </c>
      <c r="K96" s="46"/>
      <c r="L96" s="46"/>
      <c r="M96" s="46"/>
      <c r="N96" s="102"/>
      <c r="O96" s="32"/>
      <c r="P96" s="32"/>
      <c r="Q96" s="32"/>
      <c r="R96" s="32"/>
      <c r="S96" s="32"/>
      <c r="T96" s="32"/>
      <c r="U96" s="32"/>
    </row>
    <row r="97" spans="1:21" ht="36" x14ac:dyDescent="0.2">
      <c r="A97" s="86" t="s">
        <v>198</v>
      </c>
      <c r="B97" s="74" t="s">
        <v>369</v>
      </c>
      <c r="C97" s="74" t="s">
        <v>340</v>
      </c>
      <c r="D97" s="74" t="s">
        <v>6</v>
      </c>
      <c r="E97" s="74" t="s">
        <v>7</v>
      </c>
      <c r="F97" s="74" t="s">
        <v>151</v>
      </c>
      <c r="G97" s="74"/>
      <c r="H97" s="75"/>
      <c r="I97" s="74" t="s">
        <v>448</v>
      </c>
      <c r="J97" s="74" t="s">
        <v>32</v>
      </c>
      <c r="K97" s="74"/>
      <c r="L97" s="74"/>
      <c r="M97" s="74"/>
      <c r="N97" s="99"/>
      <c r="O97" s="76"/>
      <c r="P97" s="76"/>
      <c r="Q97" s="76"/>
      <c r="R97" s="76"/>
      <c r="S97" s="76"/>
      <c r="T97" s="76"/>
      <c r="U97" s="76"/>
    </row>
    <row r="98" spans="1:21" ht="36" x14ac:dyDescent="0.2">
      <c r="A98" s="89" t="s">
        <v>198</v>
      </c>
      <c r="B98" s="46" t="s">
        <v>423</v>
      </c>
      <c r="C98" s="46" t="s">
        <v>460</v>
      </c>
      <c r="D98" s="46" t="s">
        <v>6</v>
      </c>
      <c r="E98" s="46" t="s">
        <v>7</v>
      </c>
      <c r="F98" s="46" t="s">
        <v>11</v>
      </c>
      <c r="G98" s="46"/>
      <c r="H98" s="47"/>
      <c r="I98" s="46" t="s">
        <v>461</v>
      </c>
      <c r="J98" s="46" t="s">
        <v>18</v>
      </c>
      <c r="K98" s="46"/>
      <c r="L98" s="46"/>
      <c r="M98" s="46" t="s">
        <v>422</v>
      </c>
      <c r="N98" s="102"/>
      <c r="O98" s="32"/>
      <c r="P98" s="32"/>
      <c r="Q98" s="32"/>
      <c r="R98" s="32"/>
      <c r="S98" s="32"/>
      <c r="T98" s="32"/>
      <c r="U98" s="32"/>
    </row>
    <row r="99" spans="1:21" ht="48" x14ac:dyDescent="0.2">
      <c r="A99" s="86" t="s">
        <v>198</v>
      </c>
      <c r="B99" s="74" t="s">
        <v>368</v>
      </c>
      <c r="C99" s="74" t="s">
        <v>457</v>
      </c>
      <c r="D99" s="74" t="s">
        <v>6</v>
      </c>
      <c r="E99" s="74" t="s">
        <v>7</v>
      </c>
      <c r="F99" s="74"/>
      <c r="G99" s="74"/>
      <c r="H99" s="75"/>
      <c r="I99" s="74" t="s">
        <v>458</v>
      </c>
      <c r="J99" s="74" t="s">
        <v>33</v>
      </c>
      <c r="K99" s="74"/>
      <c r="L99" s="74"/>
      <c r="M99" s="74" t="s">
        <v>422</v>
      </c>
      <c r="N99" s="99"/>
      <c r="O99" s="76"/>
      <c r="P99" s="76" t="s">
        <v>567</v>
      </c>
      <c r="Q99" s="76"/>
      <c r="R99" s="76"/>
      <c r="S99" s="76"/>
      <c r="T99" s="76"/>
      <c r="U99" s="76"/>
    </row>
    <row r="100" spans="1:21" ht="48" x14ac:dyDescent="0.2">
      <c r="A100" s="89" t="s">
        <v>198</v>
      </c>
      <c r="B100" s="46" t="s">
        <v>455</v>
      </c>
      <c r="C100" s="46" t="s">
        <v>456</v>
      </c>
      <c r="D100" s="46" t="s">
        <v>6</v>
      </c>
      <c r="E100" s="46" t="s">
        <v>59</v>
      </c>
      <c r="F100" s="46"/>
      <c r="G100" s="46"/>
      <c r="H100" s="47"/>
      <c r="I100" s="46" t="s">
        <v>448</v>
      </c>
      <c r="J100" s="46" t="s">
        <v>32</v>
      </c>
      <c r="K100" s="46"/>
      <c r="L100" s="46"/>
      <c r="M100" s="46" t="s">
        <v>174</v>
      </c>
      <c r="N100" s="102"/>
      <c r="O100" s="32"/>
      <c r="P100" s="32"/>
      <c r="Q100" s="32"/>
      <c r="R100" s="32"/>
      <c r="S100" s="32"/>
      <c r="T100" s="32"/>
      <c r="U100" s="32"/>
    </row>
    <row r="101" spans="1:21" x14ac:dyDescent="0.2">
      <c r="A101" s="86" t="s">
        <v>198</v>
      </c>
      <c r="B101" s="74" t="s">
        <v>137</v>
      </c>
      <c r="C101" s="74" t="s">
        <v>154</v>
      </c>
      <c r="D101" s="74" t="s">
        <v>6</v>
      </c>
      <c r="E101" s="74" t="s">
        <v>59</v>
      </c>
      <c r="F101" s="74"/>
      <c r="G101" s="74"/>
      <c r="H101" s="75"/>
      <c r="I101" s="74" t="s">
        <v>448</v>
      </c>
      <c r="J101" s="74" t="s">
        <v>32</v>
      </c>
      <c r="K101" s="74"/>
      <c r="L101" s="74"/>
      <c r="M101" s="74"/>
      <c r="N101" s="99"/>
      <c r="O101" s="76"/>
      <c r="P101" s="76"/>
      <c r="Q101" s="76"/>
      <c r="R101" s="76"/>
      <c r="S101" s="76"/>
      <c r="T101" s="76"/>
      <c r="U101" s="76"/>
    </row>
    <row r="102" spans="1:21" ht="48" x14ac:dyDescent="0.2">
      <c r="A102" s="89" t="s">
        <v>198</v>
      </c>
      <c r="B102" s="46" t="s">
        <v>454</v>
      </c>
      <c r="C102" s="46" t="s">
        <v>633</v>
      </c>
      <c r="D102" s="46" t="s">
        <v>6</v>
      </c>
      <c r="E102" s="46" t="s">
        <v>7</v>
      </c>
      <c r="F102" s="46" t="s">
        <v>8</v>
      </c>
      <c r="G102" s="46"/>
      <c r="H102" s="47"/>
      <c r="I102" s="46" t="s">
        <v>448</v>
      </c>
      <c r="J102" s="46" t="s">
        <v>17</v>
      </c>
      <c r="K102" s="46"/>
      <c r="L102" s="46"/>
      <c r="M102" s="46" t="s">
        <v>174</v>
      </c>
      <c r="N102" s="102"/>
      <c r="O102" s="32"/>
      <c r="P102" s="32"/>
      <c r="Q102" s="32"/>
      <c r="R102" s="32"/>
      <c r="S102" s="32"/>
      <c r="T102" s="32"/>
      <c r="U102" s="32"/>
    </row>
    <row r="103" spans="1:21" ht="36" x14ac:dyDescent="0.2">
      <c r="A103" s="86" t="s">
        <v>198</v>
      </c>
      <c r="B103" s="74" t="s">
        <v>452</v>
      </c>
      <c r="C103" s="74" t="s">
        <v>453</v>
      </c>
      <c r="D103" s="74" t="s">
        <v>6</v>
      </c>
      <c r="E103" s="74" t="s">
        <v>7</v>
      </c>
      <c r="F103" s="74"/>
      <c r="G103" s="74"/>
      <c r="H103" s="75"/>
      <c r="I103" s="74" t="s">
        <v>448</v>
      </c>
      <c r="J103" s="74" t="s">
        <v>33</v>
      </c>
      <c r="K103" s="74"/>
      <c r="L103" s="74"/>
      <c r="M103" s="74"/>
      <c r="N103" s="99"/>
      <c r="O103" s="76"/>
      <c r="P103" s="76"/>
      <c r="Q103" s="76"/>
      <c r="R103" s="76"/>
      <c r="S103" s="76"/>
      <c r="T103" s="76"/>
      <c r="U103" s="76"/>
    </row>
    <row r="104" spans="1:21" ht="48" x14ac:dyDescent="0.2">
      <c r="A104" s="89" t="s">
        <v>198</v>
      </c>
      <c r="B104" s="46" t="s">
        <v>450</v>
      </c>
      <c r="C104" s="46" t="s">
        <v>451</v>
      </c>
      <c r="D104" s="46" t="s">
        <v>6</v>
      </c>
      <c r="E104" s="46" t="s">
        <v>59</v>
      </c>
      <c r="F104" s="46"/>
      <c r="G104" s="46"/>
      <c r="H104" s="47"/>
      <c r="I104" s="46" t="s">
        <v>449</v>
      </c>
      <c r="J104" s="46" t="s">
        <v>18</v>
      </c>
      <c r="K104" s="46"/>
      <c r="L104" s="46"/>
      <c r="M104" s="46" t="s">
        <v>174</v>
      </c>
      <c r="N104" s="102"/>
      <c r="O104" s="32"/>
      <c r="P104" s="32"/>
      <c r="Q104" s="32"/>
      <c r="R104" s="32"/>
      <c r="S104" s="32"/>
      <c r="T104" s="32"/>
      <c r="U104" s="32"/>
    </row>
    <row r="105" spans="1:21" ht="24" hidden="1" x14ac:dyDescent="0.2">
      <c r="A105" s="89" t="s">
        <v>198</v>
      </c>
      <c r="B105" s="46" t="s">
        <v>581</v>
      </c>
      <c r="C105" s="46"/>
      <c r="D105" s="46" t="s">
        <v>6</v>
      </c>
      <c r="E105" s="46"/>
      <c r="F105" s="46"/>
      <c r="G105" s="46"/>
      <c r="H105" s="47"/>
      <c r="I105" s="46"/>
      <c r="J105" s="46"/>
      <c r="K105" s="46"/>
      <c r="L105" s="46" t="s">
        <v>547</v>
      </c>
      <c r="M105" s="46"/>
      <c r="N105" s="102"/>
      <c r="O105" s="32"/>
      <c r="P105" s="32"/>
      <c r="Q105" s="32"/>
      <c r="R105" s="32"/>
      <c r="S105" s="32"/>
      <c r="T105" s="32"/>
      <c r="U105" s="32"/>
    </row>
    <row r="106" spans="1:21" hidden="1" x14ac:dyDescent="0.2">
      <c r="A106" s="89" t="s">
        <v>198</v>
      </c>
      <c r="B106" s="46" t="s">
        <v>548</v>
      </c>
      <c r="C106" s="46"/>
      <c r="D106" s="46" t="s">
        <v>6</v>
      </c>
      <c r="E106" s="46"/>
      <c r="F106" s="46"/>
      <c r="G106" s="46"/>
      <c r="H106" s="47"/>
      <c r="I106" s="46"/>
      <c r="J106" s="46"/>
      <c r="K106" s="46"/>
      <c r="L106" s="46"/>
      <c r="M106" s="46"/>
      <c r="N106" s="102"/>
      <c r="O106" s="32"/>
      <c r="P106" s="32"/>
      <c r="Q106" s="32"/>
      <c r="R106" s="32"/>
      <c r="S106" s="32"/>
      <c r="T106" s="32"/>
      <c r="U106" s="32"/>
    </row>
    <row r="107" spans="1:21" ht="24" hidden="1" x14ac:dyDescent="0.2">
      <c r="A107" s="89" t="s">
        <v>198</v>
      </c>
      <c r="B107" s="46" t="s">
        <v>549</v>
      </c>
      <c r="C107" s="46"/>
      <c r="D107" s="46" t="s">
        <v>6</v>
      </c>
      <c r="E107" s="46"/>
      <c r="F107" s="46"/>
      <c r="G107" s="46"/>
      <c r="H107" s="47"/>
      <c r="I107" s="46"/>
      <c r="J107" s="46"/>
      <c r="K107" s="46"/>
      <c r="L107" s="46"/>
      <c r="M107" s="46"/>
      <c r="N107" s="102"/>
      <c r="O107" s="32"/>
      <c r="P107" s="32"/>
      <c r="Q107" s="32"/>
      <c r="R107" s="32"/>
      <c r="S107" s="32"/>
      <c r="T107" s="32"/>
      <c r="U107" s="32"/>
    </row>
    <row r="108" spans="1:21" ht="36" x14ac:dyDescent="0.2">
      <c r="A108" s="86" t="s">
        <v>199</v>
      </c>
      <c r="B108" s="74" t="s">
        <v>447</v>
      </c>
      <c r="C108" s="74" t="s">
        <v>315</v>
      </c>
      <c r="D108" s="74" t="s">
        <v>6</v>
      </c>
      <c r="E108" s="74" t="s">
        <v>151</v>
      </c>
      <c r="F108" s="74" t="s">
        <v>9</v>
      </c>
      <c r="G108" s="74"/>
      <c r="H108" s="75"/>
      <c r="I108" s="74" t="s">
        <v>312</v>
      </c>
      <c r="J108" s="74" t="s">
        <v>18</v>
      </c>
      <c r="K108" s="74"/>
      <c r="L108" s="74"/>
      <c r="M108" s="74"/>
      <c r="N108" s="99"/>
      <c r="O108" s="76"/>
      <c r="P108" s="76"/>
      <c r="Q108" s="76"/>
      <c r="R108" s="76"/>
      <c r="S108" s="76"/>
      <c r="T108" s="76"/>
      <c r="U108" s="76"/>
    </row>
    <row r="109" spans="1:21" ht="36" x14ac:dyDescent="0.2">
      <c r="A109" s="89" t="s">
        <v>199</v>
      </c>
      <c r="B109" s="46" t="s">
        <v>445</v>
      </c>
      <c r="C109" s="46" t="s">
        <v>446</v>
      </c>
      <c r="D109" s="46" t="s">
        <v>6</v>
      </c>
      <c r="E109" s="46" t="s">
        <v>59</v>
      </c>
      <c r="F109" s="46"/>
      <c r="G109" s="46"/>
      <c r="H109" s="47"/>
      <c r="I109" s="46" t="s">
        <v>312</v>
      </c>
      <c r="J109" s="46" t="s">
        <v>32</v>
      </c>
      <c r="K109" s="46"/>
      <c r="L109" s="46"/>
      <c r="M109" s="46" t="s">
        <v>550</v>
      </c>
      <c r="N109" s="102"/>
      <c r="O109" s="32"/>
      <c r="P109" s="32"/>
      <c r="Q109" s="32"/>
      <c r="R109" s="32"/>
      <c r="S109" s="32"/>
      <c r="T109" s="32"/>
      <c r="U109" s="32"/>
    </row>
    <row r="110" spans="1:21" ht="24" x14ac:dyDescent="0.2">
      <c r="A110" s="86" t="s">
        <v>199</v>
      </c>
      <c r="B110" s="74" t="s">
        <v>155</v>
      </c>
      <c r="C110" s="74" t="s">
        <v>156</v>
      </c>
      <c r="D110" s="74" t="s">
        <v>6</v>
      </c>
      <c r="E110" s="74" t="s">
        <v>59</v>
      </c>
      <c r="F110" s="74"/>
      <c r="G110" s="74"/>
      <c r="H110" s="75"/>
      <c r="I110" s="74" t="s">
        <v>312</v>
      </c>
      <c r="J110" s="74" t="s">
        <v>32</v>
      </c>
      <c r="K110" s="74" t="s">
        <v>551</v>
      </c>
      <c r="L110" s="74"/>
      <c r="M110" s="74" t="s">
        <v>552</v>
      </c>
      <c r="N110" s="99"/>
      <c r="O110" s="76"/>
      <c r="P110" s="76"/>
      <c r="Q110" s="76"/>
      <c r="R110" s="76"/>
      <c r="S110" s="76"/>
      <c r="T110" s="76"/>
      <c r="U110" s="76"/>
    </row>
    <row r="111" spans="1:21" ht="36" x14ac:dyDescent="0.2">
      <c r="A111" s="89" t="s">
        <v>199</v>
      </c>
      <c r="B111" s="46" t="s">
        <v>444</v>
      </c>
      <c r="C111" s="46" t="s">
        <v>157</v>
      </c>
      <c r="D111" s="46" t="s">
        <v>6</v>
      </c>
      <c r="E111" s="46" t="s">
        <v>59</v>
      </c>
      <c r="F111" s="46"/>
      <c r="G111" s="46"/>
      <c r="H111" s="47"/>
      <c r="I111" s="46" t="s">
        <v>524</v>
      </c>
      <c r="J111" s="46" t="s">
        <v>32</v>
      </c>
      <c r="K111" s="46"/>
      <c r="L111" s="46"/>
      <c r="M111" s="46" t="s">
        <v>552</v>
      </c>
      <c r="N111" s="102"/>
      <c r="O111" s="32"/>
      <c r="P111" s="32"/>
      <c r="Q111" s="32"/>
      <c r="R111" s="32"/>
      <c r="S111" s="32"/>
      <c r="T111" s="32"/>
      <c r="U111" s="32"/>
    </row>
    <row r="112" spans="1:21" ht="24" x14ac:dyDescent="0.2">
      <c r="A112" s="86" t="s">
        <v>199</v>
      </c>
      <c r="B112" s="74" t="s">
        <v>443</v>
      </c>
      <c r="C112" s="74" t="s">
        <v>318</v>
      </c>
      <c r="D112" s="74" t="s">
        <v>6</v>
      </c>
      <c r="E112" s="74" t="s">
        <v>9</v>
      </c>
      <c r="F112" s="74" t="s">
        <v>151</v>
      </c>
      <c r="G112" s="74"/>
      <c r="H112" s="75"/>
      <c r="I112" s="74" t="s">
        <v>319</v>
      </c>
      <c r="J112" s="74" t="s">
        <v>17</v>
      </c>
      <c r="K112" s="74" t="s">
        <v>320</v>
      </c>
      <c r="L112" s="74"/>
      <c r="M112" s="74" t="s">
        <v>537</v>
      </c>
      <c r="N112" s="99"/>
      <c r="O112" s="76"/>
      <c r="P112" s="76"/>
      <c r="Q112" s="76"/>
      <c r="R112" s="76"/>
      <c r="S112" s="76"/>
      <c r="T112" s="76"/>
      <c r="U112" s="76"/>
    </row>
    <row r="113" spans="1:21" ht="24" x14ac:dyDescent="0.2">
      <c r="A113" s="89" t="s">
        <v>200</v>
      </c>
      <c r="B113" s="46" t="s">
        <v>393</v>
      </c>
      <c r="C113" s="46" t="s">
        <v>400</v>
      </c>
      <c r="D113" s="46" t="s">
        <v>14</v>
      </c>
      <c r="E113" s="46" t="s">
        <v>59</v>
      </c>
      <c r="F113" s="46"/>
      <c r="G113" s="46"/>
      <c r="H113" s="47"/>
      <c r="I113" s="46" t="s">
        <v>434</v>
      </c>
      <c r="J113" s="46" t="s">
        <v>20</v>
      </c>
      <c r="K113" s="46"/>
      <c r="L113" s="46"/>
      <c r="M113" s="46" t="s">
        <v>175</v>
      </c>
      <c r="N113" s="102"/>
      <c r="O113" s="32"/>
      <c r="P113" s="32"/>
      <c r="Q113" s="32"/>
      <c r="R113" s="32"/>
      <c r="S113" s="32"/>
      <c r="T113" s="32"/>
      <c r="U113" s="32"/>
    </row>
    <row r="114" spans="1:21" ht="24" x14ac:dyDescent="0.2">
      <c r="A114" s="86" t="s">
        <v>200</v>
      </c>
      <c r="B114" s="74" t="s">
        <v>394</v>
      </c>
      <c r="C114" s="74" t="s">
        <v>401</v>
      </c>
      <c r="D114" s="74" t="s">
        <v>14</v>
      </c>
      <c r="E114" s="74" t="s">
        <v>10</v>
      </c>
      <c r="F114" s="74" t="s">
        <v>11</v>
      </c>
      <c r="G114" s="74" t="s">
        <v>7</v>
      </c>
      <c r="H114" s="75"/>
      <c r="I114" s="74" t="s">
        <v>434</v>
      </c>
      <c r="J114" s="74" t="s">
        <v>20</v>
      </c>
      <c r="K114" s="74"/>
      <c r="L114" s="74"/>
      <c r="M114" s="74" t="s">
        <v>175</v>
      </c>
      <c r="N114" s="99"/>
      <c r="O114" s="76"/>
      <c r="P114" s="76"/>
      <c r="Q114" s="76"/>
      <c r="R114" s="76"/>
      <c r="S114" s="76"/>
      <c r="T114" s="76"/>
      <c r="U114" s="76"/>
    </row>
    <row r="115" spans="1:21" ht="24" x14ac:dyDescent="0.2">
      <c r="A115" s="89" t="s">
        <v>200</v>
      </c>
      <c r="B115" s="46" t="s">
        <v>395</v>
      </c>
      <c r="C115" s="46" t="s">
        <v>402</v>
      </c>
      <c r="D115" s="46" t="s">
        <v>6</v>
      </c>
      <c r="E115" s="46" t="s">
        <v>59</v>
      </c>
      <c r="F115" s="46"/>
      <c r="G115" s="46"/>
      <c r="H115" s="47"/>
      <c r="I115" s="46" t="s">
        <v>434</v>
      </c>
      <c r="J115" s="46" t="s">
        <v>51</v>
      </c>
      <c r="K115" s="46" t="s">
        <v>442</v>
      </c>
      <c r="L115" s="46"/>
      <c r="M115" s="46" t="s">
        <v>396</v>
      </c>
      <c r="N115" s="102"/>
      <c r="O115" s="32"/>
      <c r="P115" s="32"/>
      <c r="Q115" s="32"/>
      <c r="R115" s="32"/>
      <c r="S115" s="32"/>
      <c r="T115" s="32"/>
      <c r="U115" s="32"/>
    </row>
    <row r="116" spans="1:21" ht="24" x14ac:dyDescent="0.2">
      <c r="A116" s="86" t="s">
        <v>200</v>
      </c>
      <c r="B116" s="74" t="s">
        <v>144</v>
      </c>
      <c r="C116" s="74" t="s">
        <v>441</v>
      </c>
      <c r="D116" s="74" t="s">
        <v>6</v>
      </c>
      <c r="E116" s="74" t="s">
        <v>59</v>
      </c>
      <c r="F116" s="74"/>
      <c r="G116" s="74"/>
      <c r="H116" s="75"/>
      <c r="I116" s="74" t="s">
        <v>448</v>
      </c>
      <c r="J116" s="74" t="s">
        <v>18</v>
      </c>
      <c r="K116" s="74"/>
      <c r="L116" s="74"/>
      <c r="M116" s="74" t="s">
        <v>175</v>
      </c>
      <c r="N116" s="99"/>
      <c r="O116" s="76"/>
      <c r="P116" s="76"/>
      <c r="Q116" s="76"/>
      <c r="R116" s="76"/>
      <c r="S116" s="76"/>
      <c r="T116" s="76"/>
      <c r="U116" s="76"/>
    </row>
    <row r="117" spans="1:21" ht="48" x14ac:dyDescent="0.2">
      <c r="A117" s="89" t="s">
        <v>201</v>
      </c>
      <c r="B117" s="46" t="s">
        <v>145</v>
      </c>
      <c r="C117" s="46" t="s">
        <v>158</v>
      </c>
      <c r="D117" s="46" t="s">
        <v>6</v>
      </c>
      <c r="E117" s="46" t="s">
        <v>59</v>
      </c>
      <c r="F117" s="46"/>
      <c r="G117" s="46"/>
      <c r="H117" s="47"/>
      <c r="I117" s="46" t="s">
        <v>449</v>
      </c>
      <c r="J117" s="46" t="s">
        <v>32</v>
      </c>
      <c r="K117" s="46"/>
      <c r="L117" s="46" t="s">
        <v>160</v>
      </c>
      <c r="M117" s="46"/>
      <c r="N117" s="102"/>
      <c r="O117" s="32"/>
      <c r="P117" s="32"/>
      <c r="Q117" s="32"/>
      <c r="R117" s="32"/>
      <c r="S117" s="32"/>
      <c r="T117" s="32"/>
      <c r="U117" s="32"/>
    </row>
    <row r="118" spans="1:21" ht="24" x14ac:dyDescent="0.2">
      <c r="A118" s="86" t="s">
        <v>201</v>
      </c>
      <c r="B118" s="74" t="s">
        <v>397</v>
      </c>
      <c r="C118" s="74" t="s">
        <v>398</v>
      </c>
      <c r="D118" s="74" t="s">
        <v>14</v>
      </c>
      <c r="E118" s="74" t="s">
        <v>59</v>
      </c>
      <c r="F118" s="74"/>
      <c r="G118" s="74"/>
      <c r="H118" s="75"/>
      <c r="I118" s="74" t="s">
        <v>434</v>
      </c>
      <c r="J118" s="74" t="s">
        <v>20</v>
      </c>
      <c r="K118" s="74"/>
      <c r="L118" s="74" t="s">
        <v>164</v>
      </c>
      <c r="M118" s="74"/>
      <c r="N118" s="99" t="s">
        <v>399</v>
      </c>
      <c r="O118" s="76"/>
      <c r="P118" s="76"/>
      <c r="Q118" s="76"/>
      <c r="R118" s="76"/>
      <c r="S118" s="76"/>
      <c r="T118" s="76"/>
      <c r="U118" s="76"/>
    </row>
    <row r="119" spans="1:21" ht="36" x14ac:dyDescent="0.2">
      <c r="A119" s="89" t="s">
        <v>201</v>
      </c>
      <c r="B119" s="46" t="s">
        <v>438</v>
      </c>
      <c r="C119" s="46" t="s">
        <v>439</v>
      </c>
      <c r="D119" s="46" t="s">
        <v>6</v>
      </c>
      <c r="E119" s="46" t="s">
        <v>59</v>
      </c>
      <c r="F119" s="46"/>
      <c r="G119" s="46"/>
      <c r="H119" s="47"/>
      <c r="I119" s="46" t="s">
        <v>440</v>
      </c>
      <c r="J119" s="46" t="s">
        <v>20</v>
      </c>
      <c r="K119" s="46"/>
      <c r="L119" s="46" t="s">
        <v>164</v>
      </c>
      <c r="M119" s="46"/>
      <c r="N119" s="102" t="s">
        <v>399</v>
      </c>
      <c r="O119" s="32"/>
      <c r="P119" s="32"/>
      <c r="Q119" s="32"/>
      <c r="R119" s="32"/>
      <c r="S119" s="32"/>
      <c r="T119" s="32"/>
      <c r="U119" s="32"/>
    </row>
    <row r="120" spans="1:21" ht="36" x14ac:dyDescent="0.2">
      <c r="A120" s="86" t="s">
        <v>201</v>
      </c>
      <c r="B120" s="74" t="s">
        <v>433</v>
      </c>
      <c r="C120" s="74" t="s">
        <v>437</v>
      </c>
      <c r="D120" s="74" t="s">
        <v>14</v>
      </c>
      <c r="E120" s="74" t="s">
        <v>59</v>
      </c>
      <c r="F120" s="74"/>
      <c r="G120" s="74"/>
      <c r="H120" s="75"/>
      <c r="I120" s="74" t="s">
        <v>436</v>
      </c>
      <c r="J120" s="74" t="s">
        <v>20</v>
      </c>
      <c r="K120" s="74"/>
      <c r="L120" s="74" t="s">
        <v>164</v>
      </c>
      <c r="M120" s="74"/>
      <c r="N120" s="99" t="s">
        <v>399</v>
      </c>
      <c r="O120" s="76"/>
      <c r="P120" s="76"/>
      <c r="Q120" s="76"/>
      <c r="R120" s="76"/>
      <c r="S120" s="76"/>
      <c r="T120" s="76"/>
      <c r="U120" s="76"/>
    </row>
    <row r="121" spans="1:21" ht="60" x14ac:dyDescent="0.2">
      <c r="A121" s="89" t="s">
        <v>201</v>
      </c>
      <c r="B121" s="46" t="s">
        <v>414</v>
      </c>
      <c r="C121" s="46" t="s">
        <v>307</v>
      </c>
      <c r="D121" s="46" t="s">
        <v>14</v>
      </c>
      <c r="E121" s="46" t="s">
        <v>59</v>
      </c>
      <c r="F121" s="46"/>
      <c r="G121" s="46"/>
      <c r="H121" s="47"/>
      <c r="I121" s="46" t="s">
        <v>522</v>
      </c>
      <c r="J121" s="46" t="s">
        <v>18</v>
      </c>
      <c r="K121" s="46" t="s">
        <v>308</v>
      </c>
      <c r="L121" s="46"/>
      <c r="M121" s="46"/>
      <c r="N121" s="102"/>
      <c r="O121" s="32"/>
      <c r="P121" s="32"/>
      <c r="Q121" s="32"/>
      <c r="R121" s="32"/>
      <c r="S121" s="32"/>
      <c r="T121" s="32"/>
      <c r="U121" s="32"/>
    </row>
    <row r="122" spans="1:21" ht="60" x14ac:dyDescent="0.2">
      <c r="A122" s="86" t="s">
        <v>201</v>
      </c>
      <c r="B122" s="74" t="s">
        <v>309</v>
      </c>
      <c r="C122" s="74" t="s">
        <v>310</v>
      </c>
      <c r="D122" s="74" t="s">
        <v>15</v>
      </c>
      <c r="E122" s="74" t="s">
        <v>59</v>
      </c>
      <c r="F122" s="74"/>
      <c r="G122" s="74"/>
      <c r="H122" s="75"/>
      <c r="I122" s="74" t="s">
        <v>432</v>
      </c>
      <c r="J122" s="74" t="s">
        <v>51</v>
      </c>
      <c r="K122" s="74" t="s">
        <v>428</v>
      </c>
      <c r="L122" s="74"/>
      <c r="M122" s="74" t="s">
        <v>180</v>
      </c>
      <c r="N122" s="99"/>
      <c r="O122" s="76"/>
      <c r="P122" s="76"/>
      <c r="Q122" s="76"/>
      <c r="R122" s="76"/>
      <c r="S122" s="76"/>
      <c r="T122" s="76"/>
      <c r="U122" s="76"/>
    </row>
    <row r="123" spans="1:21" ht="36" x14ac:dyDescent="0.2">
      <c r="A123" s="90" t="s">
        <v>201</v>
      </c>
      <c r="B123" s="44" t="s">
        <v>311</v>
      </c>
      <c r="C123" s="48" t="s">
        <v>426</v>
      </c>
      <c r="D123" s="48" t="s">
        <v>15</v>
      </c>
      <c r="E123" s="48" t="s">
        <v>12</v>
      </c>
      <c r="F123" s="48" t="s">
        <v>427</v>
      </c>
      <c r="G123" s="48"/>
      <c r="H123" s="49" t="s">
        <v>34</v>
      </c>
      <c r="I123" s="48" t="s">
        <v>312</v>
      </c>
      <c r="J123" s="48" t="s">
        <v>16</v>
      </c>
      <c r="K123" s="48" t="s">
        <v>411</v>
      </c>
      <c r="L123" s="48"/>
      <c r="M123" s="48"/>
      <c r="N123" s="103"/>
      <c r="O123" s="32"/>
      <c r="P123" s="32"/>
      <c r="Q123" s="32"/>
      <c r="R123" s="32"/>
      <c r="S123" s="32"/>
      <c r="T123" s="32"/>
      <c r="U123" s="32"/>
    </row>
    <row r="124" spans="1:21" ht="36" x14ac:dyDescent="0.2">
      <c r="A124" s="86" t="s">
        <v>201</v>
      </c>
      <c r="B124" s="74" t="s">
        <v>430</v>
      </c>
      <c r="C124" s="74" t="s">
        <v>424</v>
      </c>
      <c r="D124" s="74" t="s">
        <v>6</v>
      </c>
      <c r="E124" s="74" t="s">
        <v>59</v>
      </c>
      <c r="F124" s="74"/>
      <c r="G124" s="74"/>
      <c r="H124" s="75"/>
      <c r="I124" s="74" t="s">
        <v>429</v>
      </c>
      <c r="J124" s="74" t="s">
        <v>18</v>
      </c>
      <c r="K124" s="74" t="s">
        <v>425</v>
      </c>
      <c r="L124" s="74"/>
      <c r="M124" s="74"/>
      <c r="N124" s="99"/>
      <c r="O124" s="76"/>
      <c r="P124" s="76"/>
      <c r="Q124" s="76"/>
      <c r="R124" s="76"/>
      <c r="S124" s="76"/>
      <c r="T124" s="76"/>
      <c r="U124" s="76"/>
    </row>
    <row r="125" spans="1:21" ht="24.75" thickBot="1" x14ac:dyDescent="0.25">
      <c r="A125" s="91" t="s">
        <v>201</v>
      </c>
      <c r="B125" s="92" t="s">
        <v>553</v>
      </c>
      <c r="C125" s="92"/>
      <c r="D125" s="92" t="s">
        <v>6</v>
      </c>
      <c r="E125" s="92" t="s">
        <v>59</v>
      </c>
      <c r="F125" s="92"/>
      <c r="G125" s="92"/>
      <c r="H125" s="93"/>
      <c r="I125" s="92"/>
      <c r="J125" s="92" t="s">
        <v>32</v>
      </c>
      <c r="K125" s="92"/>
      <c r="L125" s="92" t="s">
        <v>540</v>
      </c>
      <c r="M125" s="92" t="s">
        <v>554</v>
      </c>
      <c r="N125" s="94"/>
      <c r="O125" s="82"/>
      <c r="P125" s="82"/>
      <c r="Q125" s="82"/>
      <c r="R125" s="82"/>
      <c r="S125" s="82"/>
      <c r="T125" s="82"/>
      <c r="U125" s="82"/>
    </row>
    <row r="126" spans="1:21" x14ac:dyDescent="0.25">
      <c r="A126" s="56"/>
      <c r="B126" s="56"/>
      <c r="C126" s="56"/>
      <c r="D126" s="56"/>
      <c r="E126" s="56"/>
      <c r="F126" s="56"/>
      <c r="G126" s="56"/>
      <c r="H126" s="57"/>
      <c r="I126" s="56"/>
      <c r="J126" s="56"/>
      <c r="K126" s="56"/>
      <c r="L126" s="56"/>
      <c r="M126" s="56"/>
      <c r="N126" s="58"/>
      <c r="O126" s="58"/>
      <c r="P126" s="58"/>
      <c r="Q126" s="58"/>
      <c r="R126" s="58"/>
      <c r="S126" s="32"/>
      <c r="T126" s="32"/>
      <c r="U126" s="32"/>
    </row>
    <row r="127" spans="1:21" ht="12.75" hidden="1" x14ac:dyDescent="0.25">
      <c r="A127" s="39"/>
      <c r="B127" s="33"/>
      <c r="C127" s="33"/>
      <c r="D127" s="33"/>
      <c r="E127" s="33"/>
      <c r="F127" s="33"/>
      <c r="G127" s="33"/>
      <c r="H127" s="34"/>
      <c r="I127" s="31"/>
      <c r="J127" s="33"/>
      <c r="K127" s="33"/>
      <c r="L127" s="35"/>
      <c r="M127" s="35"/>
      <c r="N127" s="32"/>
      <c r="O127" s="32"/>
      <c r="P127" s="32"/>
      <c r="Q127" s="32"/>
      <c r="R127" s="32"/>
      <c r="S127" s="32"/>
      <c r="T127" s="32"/>
      <c r="U127" s="32"/>
    </row>
    <row r="128" spans="1:21" ht="12.75" hidden="1" x14ac:dyDescent="0.25">
      <c r="A128" s="39" t="s">
        <v>410</v>
      </c>
      <c r="B128" s="33"/>
      <c r="C128" s="33"/>
      <c r="D128" s="33"/>
      <c r="E128" s="33"/>
      <c r="F128" s="33"/>
      <c r="G128" s="33"/>
      <c r="H128" s="34"/>
      <c r="I128" s="31"/>
      <c r="J128" s="33"/>
      <c r="K128" s="33"/>
      <c r="L128" s="35"/>
      <c r="M128" s="35"/>
      <c r="N128" s="32"/>
      <c r="O128" s="32"/>
      <c r="P128" s="32"/>
      <c r="Q128" s="32"/>
      <c r="R128" s="32"/>
      <c r="S128" s="32"/>
      <c r="T128" s="32"/>
      <c r="U128" s="32"/>
    </row>
    <row r="129" spans="1:21" ht="38.25" hidden="1" x14ac:dyDescent="0.25">
      <c r="A129" s="39" t="s">
        <v>409</v>
      </c>
      <c r="B129" s="33"/>
      <c r="C129" s="33"/>
      <c r="D129" s="33"/>
      <c r="E129" s="33"/>
      <c r="F129" s="33"/>
      <c r="G129" s="33"/>
      <c r="H129" s="34"/>
      <c r="I129" s="31"/>
      <c r="J129" s="33"/>
      <c r="K129" s="33"/>
      <c r="L129" s="35"/>
      <c r="M129" s="35"/>
      <c r="N129" s="32"/>
      <c r="O129" s="32"/>
      <c r="P129" s="32"/>
      <c r="Q129" s="32"/>
      <c r="R129" s="32"/>
      <c r="S129" s="32"/>
      <c r="T129" s="32"/>
      <c r="U129" s="32"/>
    </row>
    <row r="130" spans="1:21" hidden="1" x14ac:dyDescent="0.25">
      <c r="A130" s="31"/>
      <c r="B130" s="31"/>
      <c r="C130" s="31"/>
      <c r="D130" s="31"/>
      <c r="E130" s="31"/>
      <c r="F130" s="31"/>
      <c r="G130" s="31"/>
      <c r="H130" s="36"/>
      <c r="I130" s="31"/>
      <c r="J130" s="31"/>
      <c r="K130" s="31"/>
      <c r="L130" s="32"/>
      <c r="M130" s="32"/>
      <c r="N130" s="32"/>
      <c r="O130" s="32"/>
      <c r="P130" s="32"/>
      <c r="Q130" s="32"/>
      <c r="R130" s="32"/>
      <c r="S130" s="32"/>
      <c r="T130" s="32"/>
      <c r="U130" s="32"/>
    </row>
    <row r="131" spans="1:21" ht="12.75" hidden="1" x14ac:dyDescent="0.25">
      <c r="A131" s="79"/>
      <c r="B131" s="31"/>
      <c r="C131" s="31"/>
      <c r="D131" s="31"/>
      <c r="E131" s="31"/>
      <c r="F131" s="31"/>
      <c r="G131" s="31"/>
      <c r="H131" s="36"/>
      <c r="I131" s="31"/>
      <c r="J131" s="31"/>
      <c r="K131" s="31"/>
      <c r="L131" s="32"/>
      <c r="M131" s="32"/>
      <c r="N131" s="32"/>
      <c r="O131" s="32"/>
      <c r="P131" s="32"/>
      <c r="Q131" s="32"/>
      <c r="R131" s="32"/>
      <c r="S131" s="32"/>
      <c r="T131" s="32"/>
      <c r="U131" s="32"/>
    </row>
    <row r="132" spans="1:21" hidden="1" x14ac:dyDescent="0.25">
      <c r="A132" s="31"/>
      <c r="B132" s="31"/>
      <c r="C132" s="31"/>
      <c r="D132" s="31"/>
      <c r="E132" s="31"/>
      <c r="F132" s="31"/>
      <c r="G132" s="31"/>
      <c r="H132" s="36"/>
      <c r="I132" s="31"/>
      <c r="J132" s="31"/>
      <c r="K132" s="31"/>
      <c r="L132" s="32"/>
      <c r="M132" s="32"/>
      <c r="N132" s="32"/>
      <c r="O132" s="32"/>
      <c r="P132" s="32"/>
      <c r="Q132" s="32"/>
      <c r="R132" s="32"/>
      <c r="S132" s="32"/>
      <c r="T132" s="32"/>
      <c r="U132" s="32"/>
    </row>
    <row r="133" spans="1:21" ht="18.75" hidden="1" x14ac:dyDescent="0.25">
      <c r="A133" s="40"/>
      <c r="B133" s="40"/>
      <c r="C133" s="31"/>
      <c r="D133" s="31"/>
      <c r="E133" s="31"/>
      <c r="F133" s="31"/>
      <c r="G133" s="31"/>
      <c r="H133" s="36"/>
      <c r="I133" s="31"/>
      <c r="J133" s="31"/>
      <c r="K133" s="31"/>
      <c r="L133" s="32"/>
      <c r="M133" s="32"/>
      <c r="N133" s="32"/>
      <c r="O133" s="32"/>
      <c r="P133" s="32"/>
      <c r="Q133" s="32"/>
      <c r="R133" s="32"/>
      <c r="S133" s="32"/>
      <c r="T133" s="32"/>
      <c r="U133" s="32"/>
    </row>
    <row r="134" spans="1:21" hidden="1" x14ac:dyDescent="0.25">
      <c r="A134" s="31"/>
      <c r="B134" s="31"/>
      <c r="C134" s="31"/>
      <c r="D134" s="31"/>
      <c r="E134" s="31"/>
      <c r="F134" s="31"/>
      <c r="G134" s="31"/>
      <c r="H134" s="36"/>
      <c r="I134" s="31"/>
      <c r="J134" s="31"/>
      <c r="K134" s="31"/>
      <c r="L134" s="32"/>
      <c r="M134" s="32"/>
      <c r="N134" s="32"/>
      <c r="O134" s="32"/>
      <c r="P134" s="32"/>
      <c r="Q134" s="32"/>
      <c r="R134" s="32"/>
      <c r="S134" s="32"/>
      <c r="T134" s="32"/>
      <c r="U134" s="32"/>
    </row>
    <row r="135" spans="1:21" hidden="1" x14ac:dyDescent="0.25">
      <c r="A135" s="33" t="s">
        <v>518</v>
      </c>
      <c r="B135" s="31"/>
      <c r="C135" s="31"/>
      <c r="D135" s="31"/>
      <c r="E135" s="31"/>
      <c r="F135" s="31"/>
      <c r="G135" s="31"/>
      <c r="H135" s="36"/>
      <c r="I135" s="31"/>
      <c r="J135" s="31"/>
      <c r="K135" s="31"/>
      <c r="L135" s="32"/>
      <c r="M135" s="32"/>
      <c r="N135" s="32"/>
      <c r="O135" s="32"/>
      <c r="P135" s="32"/>
      <c r="Q135" s="32"/>
      <c r="R135" s="32"/>
      <c r="S135" s="32"/>
      <c r="T135" s="32"/>
      <c r="U135" s="32"/>
    </row>
    <row r="136" spans="1:21" ht="24" hidden="1" x14ac:dyDescent="0.25">
      <c r="A136" s="33" t="s">
        <v>312</v>
      </c>
      <c r="B136" s="31"/>
      <c r="C136" s="31"/>
      <c r="D136" s="31"/>
      <c r="E136" s="31"/>
      <c r="F136" s="31"/>
      <c r="G136" s="31"/>
      <c r="H136" s="36"/>
      <c r="I136" s="31"/>
      <c r="J136" s="31"/>
      <c r="K136" s="31"/>
      <c r="L136" s="32"/>
      <c r="M136" s="32"/>
      <c r="N136" s="32"/>
      <c r="O136" s="32"/>
      <c r="P136" s="32"/>
      <c r="Q136" s="32"/>
      <c r="R136" s="32"/>
      <c r="S136" s="32"/>
      <c r="T136" s="32"/>
      <c r="U136" s="32"/>
    </row>
    <row r="137" spans="1:21" ht="24" hidden="1" x14ac:dyDescent="0.25">
      <c r="A137" s="33" t="s">
        <v>429</v>
      </c>
      <c r="B137" s="31"/>
      <c r="C137" s="31"/>
      <c r="D137" s="31"/>
      <c r="E137" s="31"/>
      <c r="F137" s="31"/>
      <c r="G137" s="31"/>
      <c r="H137" s="36"/>
      <c r="I137" s="31"/>
      <c r="J137" s="31"/>
      <c r="K137" s="31"/>
      <c r="L137" s="32"/>
      <c r="M137" s="32"/>
      <c r="N137" s="32"/>
      <c r="O137" s="32"/>
      <c r="P137" s="32"/>
      <c r="Q137" s="32"/>
      <c r="R137" s="32"/>
      <c r="S137" s="32"/>
      <c r="T137" s="32"/>
      <c r="U137" s="32"/>
    </row>
    <row r="138" spans="1:21" ht="24" hidden="1" x14ac:dyDescent="0.25">
      <c r="A138" s="33" t="s">
        <v>431</v>
      </c>
      <c r="B138" s="31"/>
      <c r="C138" s="31"/>
      <c r="D138" s="31"/>
      <c r="E138" s="31"/>
      <c r="F138" s="31"/>
      <c r="G138" s="31"/>
      <c r="H138" s="36"/>
      <c r="I138" s="31"/>
      <c r="J138" s="31"/>
      <c r="K138" s="31"/>
      <c r="L138" s="32"/>
      <c r="M138" s="32"/>
      <c r="N138" s="32"/>
      <c r="O138" s="32"/>
      <c r="P138" s="32"/>
      <c r="Q138" s="32"/>
      <c r="R138" s="32"/>
      <c r="S138" s="32"/>
      <c r="T138" s="32"/>
      <c r="U138" s="32"/>
    </row>
    <row r="139" spans="1:21" hidden="1" x14ac:dyDescent="0.25">
      <c r="A139" s="33" t="s">
        <v>435</v>
      </c>
      <c r="B139" s="31"/>
      <c r="C139" s="31"/>
      <c r="D139" s="31"/>
      <c r="E139" s="31"/>
      <c r="F139" s="31"/>
      <c r="G139" s="31"/>
      <c r="H139" s="36"/>
      <c r="I139" s="31"/>
      <c r="J139" s="31"/>
      <c r="K139" s="31"/>
      <c r="L139" s="32"/>
      <c r="M139" s="32"/>
      <c r="N139" s="32"/>
      <c r="O139" s="32"/>
      <c r="P139" s="32"/>
      <c r="Q139" s="32"/>
      <c r="R139" s="32"/>
      <c r="S139" s="32"/>
      <c r="T139" s="32"/>
      <c r="U139" s="32"/>
    </row>
    <row r="140" spans="1:21" ht="24" hidden="1" x14ac:dyDescent="0.25">
      <c r="A140" s="33" t="s">
        <v>434</v>
      </c>
      <c r="B140" s="31"/>
      <c r="C140" s="31"/>
      <c r="D140" s="31"/>
      <c r="E140" s="31"/>
      <c r="F140" s="31"/>
      <c r="G140" s="31"/>
      <c r="H140" s="36"/>
      <c r="I140" s="31"/>
      <c r="J140" s="31"/>
      <c r="K140" s="31"/>
      <c r="L140" s="32"/>
      <c r="M140" s="32"/>
      <c r="N140" s="32"/>
      <c r="O140" s="32"/>
      <c r="P140" s="32"/>
      <c r="Q140" s="32"/>
      <c r="R140" s="32"/>
      <c r="S140" s="32"/>
      <c r="T140" s="32"/>
      <c r="U140" s="32"/>
    </row>
    <row r="141" spans="1:21" ht="24" hidden="1" x14ac:dyDescent="0.25">
      <c r="A141" s="33" t="s">
        <v>448</v>
      </c>
      <c r="B141" s="31"/>
      <c r="C141" s="31"/>
      <c r="D141" s="31"/>
      <c r="E141" s="31"/>
      <c r="F141" s="31"/>
      <c r="G141" s="31"/>
      <c r="H141" s="36"/>
      <c r="I141" s="31"/>
      <c r="J141" s="31"/>
      <c r="K141" s="31"/>
      <c r="L141" s="32"/>
      <c r="M141" s="32"/>
      <c r="N141" s="32"/>
      <c r="O141" s="32"/>
      <c r="P141" s="32"/>
      <c r="Q141" s="32"/>
      <c r="R141" s="32"/>
      <c r="S141" s="32"/>
      <c r="T141" s="32"/>
      <c r="U141" s="32"/>
    </row>
    <row r="142" spans="1:21" hidden="1" x14ac:dyDescent="0.25">
      <c r="A142" s="33" t="s">
        <v>319</v>
      </c>
      <c r="B142" s="31"/>
      <c r="C142" s="31"/>
      <c r="D142" s="31"/>
      <c r="E142" s="31"/>
      <c r="F142" s="31"/>
      <c r="G142" s="31"/>
      <c r="H142" s="36"/>
      <c r="I142" s="31"/>
      <c r="J142" s="31"/>
      <c r="K142" s="31"/>
      <c r="L142" s="32"/>
      <c r="M142" s="32"/>
      <c r="N142" s="32"/>
      <c r="O142" s="32"/>
      <c r="P142" s="32"/>
      <c r="Q142" s="32"/>
      <c r="R142" s="32"/>
      <c r="S142" s="32"/>
      <c r="T142" s="32"/>
      <c r="U142" s="32"/>
    </row>
    <row r="143" spans="1:21" ht="24" hidden="1" x14ac:dyDescent="0.25">
      <c r="A143" s="33" t="s">
        <v>459</v>
      </c>
      <c r="B143" s="31"/>
      <c r="C143" s="31"/>
      <c r="D143" s="31"/>
      <c r="E143" s="31"/>
      <c r="F143" s="31"/>
      <c r="G143" s="31"/>
      <c r="H143" s="36"/>
      <c r="I143" s="31"/>
      <c r="J143" s="31"/>
      <c r="K143" s="31"/>
      <c r="L143" s="32"/>
      <c r="M143" s="32"/>
      <c r="N143" s="32"/>
      <c r="O143" s="32"/>
      <c r="P143" s="32"/>
      <c r="Q143" s="32"/>
      <c r="R143" s="32"/>
      <c r="S143" s="32"/>
      <c r="T143" s="32"/>
      <c r="U143" s="32"/>
    </row>
    <row r="144" spans="1:21" ht="24" hidden="1" x14ac:dyDescent="0.25">
      <c r="A144" s="33" t="s">
        <v>355</v>
      </c>
      <c r="B144" s="31"/>
      <c r="C144" s="31"/>
      <c r="D144" s="31"/>
      <c r="E144" s="31"/>
      <c r="F144" s="31"/>
      <c r="G144" s="31"/>
      <c r="H144" s="36"/>
      <c r="I144" s="31"/>
      <c r="J144" s="31"/>
      <c r="K144" s="31"/>
      <c r="L144" s="32"/>
      <c r="M144" s="32"/>
      <c r="N144" s="32"/>
      <c r="O144" s="32"/>
      <c r="P144" s="32"/>
      <c r="Q144" s="32"/>
      <c r="R144" s="32"/>
      <c r="S144" s="32"/>
      <c r="T144" s="32"/>
      <c r="U144" s="32"/>
    </row>
    <row r="145" spans="1:21" ht="24" hidden="1" x14ac:dyDescent="0.25">
      <c r="A145" s="33" t="s">
        <v>464</v>
      </c>
      <c r="B145" s="31"/>
      <c r="C145" s="31"/>
      <c r="D145" s="31"/>
      <c r="E145" s="31"/>
      <c r="F145" s="31"/>
      <c r="G145" s="31"/>
      <c r="H145" s="36"/>
      <c r="I145" s="31"/>
      <c r="J145" s="31"/>
      <c r="K145" s="31"/>
      <c r="L145" s="32"/>
      <c r="M145" s="32"/>
      <c r="N145" s="32"/>
      <c r="O145" s="32"/>
      <c r="P145" s="32"/>
      <c r="Q145" s="32"/>
      <c r="R145" s="32"/>
      <c r="S145" s="32"/>
      <c r="T145" s="32"/>
      <c r="U145" s="32"/>
    </row>
    <row r="146" spans="1:21" hidden="1" x14ac:dyDescent="0.25">
      <c r="A146" s="33" t="s">
        <v>466</v>
      </c>
      <c r="B146" s="31"/>
      <c r="C146" s="31"/>
      <c r="D146" s="31"/>
      <c r="E146" s="31"/>
      <c r="F146" s="31"/>
      <c r="G146" s="31"/>
      <c r="H146" s="36"/>
      <c r="I146" s="31"/>
      <c r="J146" s="31"/>
      <c r="K146" s="31"/>
      <c r="L146" s="32"/>
      <c r="M146" s="32"/>
      <c r="N146" s="32"/>
      <c r="O146" s="32"/>
      <c r="P146" s="32"/>
      <c r="Q146" s="32"/>
      <c r="R146" s="32"/>
      <c r="S146" s="32"/>
      <c r="T146" s="32"/>
      <c r="U146" s="32"/>
    </row>
    <row r="147" spans="1:21" ht="24" hidden="1" x14ac:dyDescent="0.25">
      <c r="A147" s="33" t="s">
        <v>470</v>
      </c>
      <c r="B147" s="31"/>
      <c r="C147" s="31"/>
      <c r="D147" s="31"/>
      <c r="E147" s="31"/>
      <c r="F147" s="31"/>
      <c r="G147" s="31"/>
      <c r="H147" s="36"/>
      <c r="I147" s="31"/>
      <c r="J147" s="31"/>
      <c r="K147" s="31"/>
      <c r="L147" s="32"/>
      <c r="M147" s="32"/>
      <c r="N147" s="32"/>
      <c r="O147" s="32"/>
      <c r="P147" s="32"/>
      <c r="Q147" s="32"/>
      <c r="R147" s="32"/>
      <c r="S147" s="32"/>
      <c r="T147" s="32"/>
      <c r="U147" s="32"/>
    </row>
    <row r="148" spans="1:21" ht="24" hidden="1" x14ac:dyDescent="0.25">
      <c r="A148" s="33" t="s">
        <v>204</v>
      </c>
      <c r="B148" s="31"/>
      <c r="C148" s="31"/>
      <c r="D148" s="31"/>
      <c r="E148" s="31"/>
      <c r="F148" s="31"/>
      <c r="G148" s="31"/>
      <c r="H148" s="36"/>
      <c r="I148" s="31"/>
      <c r="J148" s="31"/>
      <c r="K148" s="31"/>
      <c r="L148" s="32"/>
      <c r="M148" s="32"/>
      <c r="N148" s="32"/>
      <c r="O148" s="32"/>
      <c r="P148" s="32"/>
      <c r="Q148" s="32"/>
      <c r="R148" s="32"/>
      <c r="S148" s="32"/>
      <c r="T148" s="32"/>
      <c r="U148" s="32"/>
    </row>
    <row r="149" spans="1:21" ht="24" hidden="1" x14ac:dyDescent="0.25">
      <c r="A149" s="33" t="s">
        <v>481</v>
      </c>
      <c r="B149" s="31"/>
      <c r="C149" s="31"/>
      <c r="D149" s="31"/>
      <c r="E149" s="31"/>
      <c r="F149" s="31"/>
      <c r="G149" s="31"/>
      <c r="H149" s="36"/>
      <c r="I149" s="31"/>
      <c r="J149" s="31"/>
      <c r="K149" s="31"/>
      <c r="L149" s="32"/>
      <c r="M149" s="32"/>
      <c r="N149" s="32"/>
      <c r="O149" s="32"/>
      <c r="P149" s="32"/>
      <c r="Q149" s="32"/>
      <c r="R149" s="32"/>
      <c r="S149" s="32"/>
      <c r="T149" s="32"/>
      <c r="U149" s="32"/>
    </row>
    <row r="150" spans="1:21" hidden="1" x14ac:dyDescent="0.25">
      <c r="A150" s="33" t="s">
        <v>120</v>
      </c>
      <c r="B150" s="31"/>
      <c r="C150" s="31"/>
      <c r="D150" s="31"/>
      <c r="E150" s="31"/>
      <c r="F150" s="31"/>
      <c r="G150" s="31"/>
      <c r="H150" s="36"/>
      <c r="I150" s="31"/>
      <c r="J150" s="31"/>
      <c r="K150" s="31"/>
      <c r="L150" s="32"/>
      <c r="M150" s="32"/>
      <c r="N150" s="32"/>
      <c r="O150" s="32"/>
      <c r="P150" s="32"/>
      <c r="Q150" s="32"/>
      <c r="R150" s="32"/>
      <c r="S150" s="32"/>
      <c r="T150" s="32"/>
      <c r="U150" s="32"/>
    </row>
    <row r="151" spans="1:21" ht="24" hidden="1" x14ac:dyDescent="0.25">
      <c r="A151" s="33" t="s">
        <v>95</v>
      </c>
      <c r="B151" s="31"/>
      <c r="C151" s="31"/>
      <c r="D151" s="31"/>
      <c r="E151" s="31"/>
      <c r="F151" s="31"/>
      <c r="G151" s="31"/>
      <c r="H151" s="36"/>
      <c r="I151" s="31"/>
      <c r="J151" s="31"/>
      <c r="K151" s="31"/>
      <c r="L151" s="32"/>
      <c r="M151" s="32"/>
      <c r="N151" s="32"/>
      <c r="O151" s="32"/>
      <c r="P151" s="32"/>
      <c r="Q151" s="32"/>
      <c r="R151" s="32"/>
      <c r="S151" s="32"/>
      <c r="T151" s="32"/>
      <c r="U151" s="32"/>
    </row>
    <row r="152" spans="1:21" ht="24" hidden="1" x14ac:dyDescent="0.25">
      <c r="A152" s="33" t="s">
        <v>491</v>
      </c>
      <c r="B152" s="31"/>
      <c r="C152" s="31"/>
      <c r="D152" s="31"/>
      <c r="E152" s="31"/>
      <c r="F152" s="31"/>
      <c r="G152" s="31"/>
      <c r="H152" s="36"/>
      <c r="I152" s="31"/>
      <c r="J152" s="31"/>
      <c r="K152" s="31"/>
      <c r="L152" s="32"/>
      <c r="M152" s="32"/>
      <c r="N152" s="32"/>
      <c r="O152" s="32"/>
      <c r="P152" s="32"/>
      <c r="Q152" s="32"/>
      <c r="R152" s="32"/>
      <c r="S152" s="32"/>
      <c r="T152" s="32"/>
      <c r="U152" s="32"/>
    </row>
    <row r="153" spans="1:21" ht="36" hidden="1" x14ac:dyDescent="0.25">
      <c r="A153" s="33" t="s">
        <v>499</v>
      </c>
      <c r="B153" s="31"/>
      <c r="C153" s="31"/>
      <c r="D153" s="31"/>
      <c r="E153" s="31"/>
      <c r="F153" s="31"/>
      <c r="G153" s="31"/>
      <c r="H153" s="36"/>
      <c r="I153" s="31"/>
      <c r="J153" s="31"/>
      <c r="K153" s="31"/>
      <c r="L153" s="32"/>
      <c r="M153" s="32"/>
      <c r="N153" s="32"/>
      <c r="O153" s="32"/>
      <c r="P153" s="32"/>
      <c r="Q153" s="32"/>
      <c r="R153" s="32"/>
      <c r="S153" s="32"/>
      <c r="T153" s="32"/>
      <c r="U153" s="32"/>
    </row>
    <row r="154" spans="1:21" hidden="1" x14ac:dyDescent="0.25">
      <c r="A154" s="33" t="s">
        <v>501</v>
      </c>
      <c r="B154" s="31"/>
      <c r="C154" s="31"/>
      <c r="D154" s="31"/>
      <c r="E154" s="31"/>
      <c r="F154" s="31"/>
      <c r="G154" s="31"/>
      <c r="H154" s="36"/>
      <c r="I154" s="31"/>
      <c r="J154" s="31"/>
      <c r="K154" s="31"/>
      <c r="L154" s="32"/>
      <c r="M154" s="32"/>
      <c r="N154" s="32"/>
      <c r="O154" s="32"/>
      <c r="P154" s="32"/>
      <c r="Q154" s="32"/>
      <c r="R154" s="32"/>
      <c r="S154" s="32"/>
      <c r="T154" s="32"/>
      <c r="U154" s="32"/>
    </row>
    <row r="155" spans="1:21" ht="36" hidden="1" x14ac:dyDescent="0.25">
      <c r="A155" s="33" t="s">
        <v>291</v>
      </c>
      <c r="B155" s="31"/>
      <c r="C155" s="31"/>
      <c r="D155" s="31"/>
      <c r="E155" s="31"/>
      <c r="F155" s="31"/>
      <c r="G155" s="31"/>
      <c r="H155" s="36"/>
      <c r="I155" s="31"/>
      <c r="J155" s="31"/>
      <c r="K155" s="31"/>
      <c r="L155" s="32"/>
      <c r="M155" s="32"/>
      <c r="N155" s="32"/>
      <c r="O155" s="32"/>
      <c r="P155" s="32"/>
      <c r="Q155" s="32"/>
      <c r="R155" s="32"/>
      <c r="S155" s="32"/>
      <c r="T155" s="32"/>
      <c r="U155" s="32"/>
    </row>
    <row r="156" spans="1:21" ht="24" hidden="1" x14ac:dyDescent="0.25">
      <c r="A156" s="33" t="s">
        <v>502</v>
      </c>
      <c r="B156" s="31"/>
      <c r="C156" s="31"/>
      <c r="D156" s="31"/>
      <c r="E156" s="31"/>
      <c r="F156" s="31"/>
      <c r="G156" s="31"/>
      <c r="H156" s="36"/>
      <c r="I156" s="31"/>
      <c r="J156" s="31"/>
      <c r="K156" s="31"/>
      <c r="L156" s="32"/>
      <c r="M156" s="32"/>
      <c r="N156" s="32"/>
      <c r="O156" s="32"/>
      <c r="P156" s="32"/>
      <c r="Q156" s="32"/>
      <c r="R156" s="32"/>
      <c r="S156" s="32"/>
      <c r="T156" s="32"/>
      <c r="U156" s="32"/>
    </row>
    <row r="157" spans="1:21" ht="24" hidden="1" x14ac:dyDescent="0.25">
      <c r="A157" s="33" t="s">
        <v>505</v>
      </c>
      <c r="B157" s="31"/>
      <c r="C157" s="31"/>
      <c r="D157" s="31"/>
      <c r="E157" s="31"/>
      <c r="F157" s="31"/>
      <c r="G157" s="31"/>
      <c r="H157" s="36"/>
      <c r="I157" s="31"/>
      <c r="J157" s="31"/>
      <c r="K157" s="31"/>
      <c r="L157" s="32"/>
      <c r="M157" s="32"/>
      <c r="N157" s="32"/>
      <c r="O157" s="32"/>
      <c r="P157" s="32"/>
      <c r="Q157" s="32"/>
      <c r="R157" s="32"/>
      <c r="S157" s="32"/>
      <c r="T157" s="32"/>
      <c r="U157" s="32"/>
    </row>
    <row r="158" spans="1:21" ht="36" hidden="1" x14ac:dyDescent="0.25">
      <c r="A158" s="33" t="s">
        <v>510</v>
      </c>
      <c r="B158" s="31"/>
      <c r="C158" s="31"/>
      <c r="D158" s="31"/>
      <c r="E158" s="31"/>
      <c r="F158" s="31"/>
      <c r="G158" s="31"/>
      <c r="H158" s="36"/>
      <c r="I158" s="31"/>
      <c r="J158" s="31"/>
      <c r="K158" s="31"/>
      <c r="L158" s="32"/>
      <c r="M158" s="32"/>
      <c r="N158" s="32"/>
      <c r="O158" s="32"/>
      <c r="P158" s="32"/>
      <c r="Q158" s="32"/>
      <c r="R158" s="32"/>
      <c r="S158" s="32"/>
      <c r="T158" s="32"/>
      <c r="U158" s="32"/>
    </row>
    <row r="159" spans="1:21" ht="24" hidden="1" x14ac:dyDescent="0.25">
      <c r="A159" s="33" t="s">
        <v>511</v>
      </c>
      <c r="B159" s="31"/>
      <c r="C159" s="31"/>
      <c r="D159" s="31"/>
      <c r="E159" s="31"/>
      <c r="F159" s="31"/>
      <c r="G159" s="31"/>
      <c r="H159" s="36"/>
      <c r="I159" s="31"/>
      <c r="J159" s="31"/>
      <c r="K159" s="31"/>
      <c r="L159" s="32"/>
      <c r="M159" s="32"/>
      <c r="N159" s="32"/>
      <c r="O159" s="32"/>
      <c r="P159" s="32"/>
      <c r="Q159" s="32"/>
      <c r="R159" s="32"/>
      <c r="S159" s="32"/>
      <c r="T159" s="32"/>
      <c r="U159" s="32"/>
    </row>
    <row r="160" spans="1:21" ht="24" hidden="1" x14ac:dyDescent="0.25">
      <c r="A160" s="33" t="s">
        <v>513</v>
      </c>
      <c r="B160" s="31"/>
      <c r="C160" s="31"/>
      <c r="D160" s="31"/>
      <c r="E160" s="31"/>
      <c r="F160" s="31"/>
      <c r="G160" s="31"/>
      <c r="H160" s="36"/>
      <c r="I160" s="31"/>
      <c r="J160" s="31"/>
      <c r="K160" s="31"/>
      <c r="L160" s="32"/>
      <c r="M160" s="32"/>
      <c r="N160" s="32"/>
      <c r="O160" s="32"/>
      <c r="P160" s="32"/>
      <c r="Q160" s="32"/>
      <c r="R160" s="32"/>
      <c r="S160" s="32"/>
      <c r="T160" s="32"/>
      <c r="U160" s="32"/>
    </row>
    <row r="161" spans="1:21" ht="36" hidden="1" x14ac:dyDescent="0.25">
      <c r="A161" s="33" t="s">
        <v>50</v>
      </c>
      <c r="B161" s="31"/>
      <c r="C161" s="31"/>
      <c r="D161" s="31"/>
      <c r="E161" s="31"/>
      <c r="F161" s="31"/>
      <c r="G161" s="31"/>
      <c r="H161" s="36"/>
      <c r="I161" s="31"/>
      <c r="J161" s="31"/>
      <c r="K161" s="31"/>
      <c r="L161" s="32"/>
      <c r="M161" s="32"/>
      <c r="N161" s="32"/>
      <c r="O161" s="32"/>
      <c r="P161" s="32"/>
      <c r="Q161" s="32"/>
      <c r="R161" s="32"/>
      <c r="S161" s="32"/>
      <c r="T161" s="32"/>
      <c r="U161" s="32"/>
    </row>
  </sheetData>
  <sheetProtection sheet="1" objects="1" scenarios="1" autoFilter="0"/>
  <autoFilter ref="A1:V161"/>
  <sortState ref="A2:Q135">
    <sortCondition ref="A2:A135"/>
  </sortState>
  <dataValidations count="4">
    <dataValidation type="list" allowBlank="1" showInputMessage="1" showErrorMessage="1" sqref="D2:D513">
      <formula1>origen</formula1>
    </dataValidation>
    <dataValidation type="list" allowBlank="1" showInputMessage="1" showErrorMessage="1" sqref="E2:G503">
      <formula1>riscos</formula1>
    </dataValidation>
    <dataValidation type="list" allowBlank="1" showInputMessage="1" showErrorMessage="1" sqref="H2:H478">
      <formula1>"X"</formula1>
    </dataValidation>
    <dataValidation type="list" allowBlank="1" showInputMessage="1" showErrorMessage="1" sqref="J2:J400">
      <formula1>cost</formula1>
    </dataValidation>
  </dataValidations>
  <hyperlinks>
    <hyperlink ref="P51" display="http://www.diba.cat/web/seep/butlletins/butlleti/-/butlletidigital/detall/OTEI/38/6105  _x000a_Les piscines públiques, durant el període d'obertura al públic, han de renovar contínuament l'aigua del vas de la piscina per recirculació o per incorporació d'aigua "/>
  </hyperlinks>
  <pageMargins left="0.11811023622047245" right="0.11811023622047245" top="0.35433070866141736" bottom="0.35433070866141736" header="0.31496062992125984" footer="0.31496062992125984"/>
  <pageSetup paperSize="8" scale="85" orientation="landscape"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ull4"/>
  <dimension ref="A1:E49"/>
  <sheetViews>
    <sheetView zoomScale="75" zoomScaleNormal="75" workbookViewId="0">
      <selection activeCell="F23" sqref="F23"/>
    </sheetView>
  </sheetViews>
  <sheetFormatPr defaultRowHeight="15" x14ac:dyDescent="0.25"/>
  <cols>
    <col min="1" max="1" width="58.7109375" style="9" customWidth="1"/>
    <col min="2" max="2" width="20.7109375" style="9" customWidth="1"/>
    <col min="3" max="3" width="42.28515625" style="9" customWidth="1"/>
    <col min="4" max="4" width="47.85546875" style="12" customWidth="1"/>
    <col min="5" max="5" width="32.85546875" style="9" customWidth="1"/>
    <col min="6" max="16384" width="9.140625" style="9"/>
  </cols>
  <sheetData>
    <row r="1" spans="1:5" s="7" customFormat="1" ht="31.5" x14ac:dyDescent="0.25">
      <c r="A1" s="6"/>
      <c r="D1" s="12"/>
    </row>
    <row r="2" spans="1:5" s="8" customFormat="1" ht="18.75" x14ac:dyDescent="0.25">
      <c r="A2" s="118"/>
      <c r="B2" s="118"/>
      <c r="C2" s="118"/>
      <c r="D2" s="118"/>
    </row>
    <row r="4" spans="1:5" s="8" customFormat="1" ht="19.5" thickBot="1" x14ac:dyDescent="0.3">
      <c r="A4" s="13" t="s">
        <v>373</v>
      </c>
      <c r="B4" s="14"/>
      <c r="C4" s="13" t="s">
        <v>274</v>
      </c>
      <c r="D4" s="15"/>
      <c r="E4" s="70"/>
    </row>
    <row r="5" spans="1:5" s="8" customFormat="1" ht="6" customHeight="1" thickTop="1" x14ac:dyDescent="0.25">
      <c r="A5" s="17"/>
      <c r="B5" s="18"/>
      <c r="C5" s="17"/>
      <c r="D5" s="19"/>
    </row>
    <row r="6" spans="1:5" ht="32.25" customHeight="1" x14ac:dyDescent="0.25">
      <c r="A6" s="11" t="s">
        <v>374</v>
      </c>
      <c r="B6" s="9" t="s">
        <v>375</v>
      </c>
      <c r="C6" s="9" t="str">
        <f>IF(B6="molt puntualment",'llista accions'!B12,IF(B6="no",'llista accions'!B12,""))</f>
        <v>Promoció de millores en els aïllaments</v>
      </c>
      <c r="D6" s="12" t="str">
        <f>IF(B6=taules!H2,"Intentar determinar en quins equipaments cal", IF(B6=taules!H3, "A tots els equipaments",""))</f>
        <v/>
      </c>
    </row>
    <row r="7" spans="1:5" ht="3.75" customHeight="1" x14ac:dyDescent="0.25">
      <c r="A7" s="11"/>
    </row>
    <row r="8" spans="1:5" ht="32.25" customHeight="1" x14ac:dyDescent="0.25">
      <c r="A8" s="11" t="s">
        <v>378</v>
      </c>
      <c r="B8" s="9" t="s">
        <v>376</v>
      </c>
      <c r="C8" s="9" t="str">
        <f>IF(B8="molt puntualment",'llista accions'!B13,IF(B8="no",'llista accions'!B13,""))</f>
        <v>Foment de les energies renovables per a usos tèrmics</v>
      </c>
      <c r="D8" s="12" t="str">
        <f>IF(B8="Sí", 'llista accions'!K8,"")</f>
        <v/>
      </c>
    </row>
    <row r="9" spans="1:5" ht="3.75" customHeight="1" x14ac:dyDescent="0.25">
      <c r="A9" s="11"/>
    </row>
    <row r="10" spans="1:5" ht="43.5" customHeight="1" x14ac:dyDescent="0.25">
      <c r="A10" s="11" t="s">
        <v>379</v>
      </c>
      <c r="B10" s="9" t="s">
        <v>375</v>
      </c>
      <c r="C10" s="9" t="str">
        <f>IF(B10="molt puntualment",'llista accions'!B14,IF(B10="no",'llista accions'!B14,""))</f>
        <v xml:space="preserve">Foment de l'energia elèctrica renovable per a autoconsum </v>
      </c>
      <c r="D10" s="27" t="str">
        <f>IF(B10=taules!M2,CONCATENATE("Detallar la llista d'edificis amb major potencial. ",'llista accions'!K5),IF(B10=taules!M3,CONCATENATE("Començar pels equipaments amb major consum elèctric. ",'llista accions'!K5),""))</f>
        <v xml:space="preserve">Començar pels equipaments amb major consum elèctric. Eina càlcul FV: https://www.diba.cat/web/alcaldespelclima/autoconsum  Aquestes actuacions, en els Plans d’acció per a l’energia sostenible i el clima estan incorporades, de forma més detallada, com a mesures de mitigació. </v>
      </c>
    </row>
    <row r="11" spans="1:5" ht="3.75" customHeight="1" x14ac:dyDescent="0.25"/>
    <row r="12" spans="1:5" ht="45" customHeight="1" x14ac:dyDescent="0.25">
      <c r="A12" s="11" t="s">
        <v>380</v>
      </c>
      <c r="B12" s="9" t="s">
        <v>375</v>
      </c>
      <c r="C12" s="9" t="str">
        <f>IF(B12="molt puntualment",'llista accions'!B15,IF(B12="no",'llista accions'!B15,""))</f>
        <v xml:space="preserve">Promoció de mecanismes d’estalvi d’aigua i recuperació d’aigües grises i/o de pluja </v>
      </c>
    </row>
    <row r="13" spans="1:5" ht="5.25" customHeight="1" x14ac:dyDescent="0.25"/>
    <row r="14" spans="1:5" ht="32.25" customHeight="1" x14ac:dyDescent="0.25">
      <c r="A14" s="11" t="s">
        <v>381</v>
      </c>
      <c r="B14" s="9" t="s">
        <v>375</v>
      </c>
      <c r="C14" s="9" t="str">
        <f>IF(B14="molt puntualment",'llista accions'!B16,IF(B14="no",'llista accions'!B16,""))</f>
        <v xml:space="preserve">Campanyes de rehabilitació energètica en edificis  </v>
      </c>
    </row>
    <row r="15" spans="1:5" ht="5.25" customHeight="1" x14ac:dyDescent="0.25"/>
    <row r="16" spans="1:5" ht="42.75" customHeight="1" x14ac:dyDescent="0.25">
      <c r="A16" s="11" t="s">
        <v>599</v>
      </c>
      <c r="B16" s="9" t="s">
        <v>375</v>
      </c>
      <c r="C16" s="9" t="str">
        <f>IF(B16="molt puntualment",'llista accions'!B17,IF(B16="no",'llista accions'!B17,""))</f>
        <v>Foment de cobertes i façanes verdes</v>
      </c>
    </row>
    <row r="17" spans="1:4" ht="5.25" customHeight="1" x14ac:dyDescent="0.25"/>
    <row r="18" spans="1:4" ht="32.25" customHeight="1" x14ac:dyDescent="0.25">
      <c r="A18" s="12"/>
      <c r="B18" s="12"/>
      <c r="C18" s="12"/>
    </row>
    <row r="19" spans="1:4" ht="5.25" customHeight="1" x14ac:dyDescent="0.25">
      <c r="A19" s="12"/>
      <c r="B19" s="12"/>
      <c r="C19" s="12"/>
    </row>
    <row r="20" spans="1:4" ht="32.25" customHeight="1" x14ac:dyDescent="0.25">
      <c r="A20" s="12"/>
      <c r="B20" s="12"/>
      <c r="C20" s="12"/>
    </row>
    <row r="21" spans="1:4" ht="5.25" customHeight="1" x14ac:dyDescent="0.25">
      <c r="A21" s="12"/>
      <c r="B21" s="12"/>
      <c r="C21" s="12"/>
    </row>
    <row r="22" spans="1:4" ht="32.25" customHeight="1" x14ac:dyDescent="0.25">
      <c r="A22" s="12"/>
      <c r="B22" s="12"/>
      <c r="C22" s="12"/>
    </row>
    <row r="23" spans="1:4" ht="27.75" customHeight="1" thickBot="1" x14ac:dyDescent="0.3">
      <c r="A23" s="13" t="s">
        <v>382</v>
      </c>
      <c r="B23" s="16"/>
      <c r="C23" s="16"/>
      <c r="D23" s="15"/>
    </row>
    <row r="24" spans="1:4" ht="5.25" customHeight="1" thickTop="1" x14ac:dyDescent="0.25">
      <c r="A24" s="17"/>
      <c r="B24" s="20"/>
      <c r="C24" s="20"/>
      <c r="D24" s="19"/>
    </row>
    <row r="25" spans="1:4" ht="30" customHeight="1" x14ac:dyDescent="0.25">
      <c r="A25" s="11" t="s">
        <v>600</v>
      </c>
      <c r="B25" s="9" t="s">
        <v>241</v>
      </c>
      <c r="C25" s="26" t="str">
        <f>IF(B25="No",'llista accions'!B18,"")</f>
        <v>Ordenança de construcció sostenible</v>
      </c>
    </row>
    <row r="26" spans="1:4" ht="3.75" customHeight="1" x14ac:dyDescent="0.25"/>
    <row r="27" spans="1:4" ht="34.5" customHeight="1" x14ac:dyDescent="0.25">
      <c r="A27" s="11" t="s">
        <v>605</v>
      </c>
      <c r="B27" s="9" t="s">
        <v>241</v>
      </c>
      <c r="C27" s="26" t="str">
        <f>IF(B27="Sí","",'llista accions'!B57)</f>
        <v xml:space="preserve">Canvis dels usos del sòl per afavorir zones permeables de recàrrega d’aqüífers </v>
      </c>
      <c r="D27" s="71" t="s">
        <v>607</v>
      </c>
    </row>
    <row r="28" spans="1:4" ht="5.25" customHeight="1" x14ac:dyDescent="0.25"/>
    <row r="29" spans="1:4" ht="44.25" customHeight="1" x14ac:dyDescent="0.25">
      <c r="A29" s="11" t="s">
        <v>609</v>
      </c>
      <c r="B29" s="9" t="s">
        <v>606</v>
      </c>
      <c r="C29" s="9" t="str">
        <f>IF(B29="Sí","",'llista accions'!B69)</f>
        <v>Disseny dels espais adequat al clima existent i a la funció que han de desenvolupar</v>
      </c>
      <c r="D29" s="68" t="s">
        <v>613</v>
      </c>
    </row>
    <row r="30" spans="1:4" ht="5.25" customHeight="1" x14ac:dyDescent="0.25"/>
    <row r="31" spans="1:4" ht="34.5" customHeight="1" x14ac:dyDescent="0.25">
      <c r="A31" s="11" t="s">
        <v>608</v>
      </c>
      <c r="B31" s="9" t="s">
        <v>51</v>
      </c>
      <c r="C31" s="68" t="str">
        <f>IF(B31="Sí, arreu","",'llista accions'!B62)</f>
        <v xml:space="preserve">Inclusió de criteris de jardineria que n’afavoreixin la naturalització </v>
      </c>
      <c r="D31" s="68" t="str">
        <f>IF(B31="Sí, arreu","",'llista accions'!B65)</f>
        <v xml:space="preserve">En trams urbans de rius i rieres naturalitzar-ne l’entorn </v>
      </c>
    </row>
    <row r="32" spans="1:4" ht="5.25" customHeight="1" x14ac:dyDescent="0.25"/>
    <row r="33" spans="1:4" ht="34.5" customHeight="1" x14ac:dyDescent="0.25">
      <c r="A33" s="11" t="s">
        <v>610</v>
      </c>
      <c r="C33" s="68" t="s">
        <v>611</v>
      </c>
      <c r="D33" s="68" t="s">
        <v>612</v>
      </c>
    </row>
    <row r="34" spans="1:4" ht="6" customHeight="1" x14ac:dyDescent="0.25">
      <c r="D34" s="9"/>
    </row>
    <row r="35" spans="1:4" ht="34.5" customHeight="1" x14ac:dyDescent="0.2">
      <c r="A35" s="11" t="s">
        <v>614</v>
      </c>
      <c r="C35" s="73" t="s">
        <v>615</v>
      </c>
      <c r="D35" s="9"/>
    </row>
    <row r="36" spans="1:4" ht="5.25" customHeight="1" x14ac:dyDescent="0.25">
      <c r="D36" s="9"/>
    </row>
    <row r="37" spans="1:4" ht="34.5" customHeight="1" x14ac:dyDescent="0.2">
      <c r="A37" s="11" t="s">
        <v>616</v>
      </c>
      <c r="C37" s="73" t="s">
        <v>617</v>
      </c>
      <c r="D37" s="9"/>
    </row>
    <row r="38" spans="1:4" ht="6" customHeight="1" x14ac:dyDescent="0.25">
      <c r="D38" s="9"/>
    </row>
    <row r="39" spans="1:4" ht="34.5" customHeight="1" x14ac:dyDescent="0.25">
      <c r="A39" s="11"/>
      <c r="C39" s="9" t="str">
        <f>IF(B39="Sí",'llista accions'!#REF!,"")</f>
        <v/>
      </c>
      <c r="D39" s="9"/>
    </row>
    <row r="40" spans="1:4" ht="6" customHeight="1" x14ac:dyDescent="0.25">
      <c r="D40" s="9"/>
    </row>
    <row r="41" spans="1:4" ht="34.5" customHeight="1" x14ac:dyDescent="0.25">
      <c r="A41" s="11"/>
      <c r="C41" s="9" t="str">
        <f>IF(B41="No",'llista accions'!B90,"")</f>
        <v/>
      </c>
      <c r="D41" s="9"/>
    </row>
    <row r="42" spans="1:4" ht="6" customHeight="1" x14ac:dyDescent="0.25">
      <c r="D42" s="9"/>
    </row>
    <row r="43" spans="1:4" ht="34.5" customHeight="1" x14ac:dyDescent="0.25">
      <c r="A43" s="11"/>
      <c r="C43" s="9" t="str">
        <f>IF(B43="No",'llista accions'!B90,"")</f>
        <v/>
      </c>
      <c r="D43" s="9"/>
    </row>
    <row r="44" spans="1:4" ht="6" customHeight="1" x14ac:dyDescent="0.25">
      <c r="D44" s="9"/>
    </row>
    <row r="45" spans="1:4" ht="34.5" customHeight="1" x14ac:dyDescent="0.25">
      <c r="A45" s="11"/>
      <c r="B45" s="9" t="s">
        <v>241</v>
      </c>
      <c r="C45" s="9" t="str">
        <f>IF(B45="No",'llista accions'!B91,"")</f>
        <v>Minimització de les podes per afavorir ombres</v>
      </c>
      <c r="D45" s="9"/>
    </row>
    <row r="46" spans="1:4" ht="6" customHeight="1" x14ac:dyDescent="0.25">
      <c r="D46" s="9"/>
    </row>
    <row r="47" spans="1:4" ht="34.5" customHeight="1" x14ac:dyDescent="0.25">
      <c r="A47" s="11"/>
      <c r="C47" s="9" t="str">
        <f>IF(B47="No",'llista accions'!B53,"")</f>
        <v/>
      </c>
      <c r="D47" s="9"/>
    </row>
    <row r="48" spans="1:4" ht="6" customHeight="1" x14ac:dyDescent="0.25">
      <c r="D48" s="9"/>
    </row>
    <row r="49" spans="1:4" ht="34.5" customHeight="1" x14ac:dyDescent="0.25">
      <c r="A49" s="11"/>
      <c r="C49" s="9" t="str">
        <f>IF(B49="No",'llista accions'!B117,"")</f>
        <v/>
      </c>
      <c r="D49" s="9"/>
    </row>
  </sheetData>
  <mergeCells count="1">
    <mergeCell ref="A2:D2"/>
  </mergeCells>
  <conditionalFormatting sqref="B6">
    <cfRule type="expression" dxfId="16" priority="18">
      <formula>ISBLANK($B6)</formula>
    </cfRule>
  </conditionalFormatting>
  <conditionalFormatting sqref="B8">
    <cfRule type="expression" dxfId="15" priority="17">
      <formula>ISBLANK($B8)</formula>
    </cfRule>
  </conditionalFormatting>
  <conditionalFormatting sqref="B27 B31 B29">
    <cfRule type="expression" dxfId="14" priority="16">
      <formula>ISBLANK($B27)</formula>
    </cfRule>
  </conditionalFormatting>
  <conditionalFormatting sqref="B33">
    <cfRule type="expression" dxfId="13" priority="15">
      <formula>ISBLANK($B33)</formula>
    </cfRule>
  </conditionalFormatting>
  <conditionalFormatting sqref="B35">
    <cfRule type="expression" dxfId="12" priority="14">
      <formula>ISBLANK($B35)</formula>
    </cfRule>
  </conditionalFormatting>
  <conditionalFormatting sqref="B37">
    <cfRule type="expression" dxfId="11" priority="12">
      <formula>ISBLANK($B37)</formula>
    </cfRule>
  </conditionalFormatting>
  <conditionalFormatting sqref="B49">
    <cfRule type="expression" dxfId="10" priority="6">
      <formula>ISBLANK($B49)</formula>
    </cfRule>
  </conditionalFormatting>
  <conditionalFormatting sqref="B39">
    <cfRule type="expression" dxfId="9" priority="11">
      <formula>ISBLANK($B39)</formula>
    </cfRule>
  </conditionalFormatting>
  <conditionalFormatting sqref="B41">
    <cfRule type="expression" dxfId="8" priority="10">
      <formula>ISBLANK($B41)</formula>
    </cfRule>
  </conditionalFormatting>
  <conditionalFormatting sqref="B43">
    <cfRule type="expression" dxfId="7" priority="9">
      <formula>ISBLANK($B43)</formula>
    </cfRule>
  </conditionalFormatting>
  <conditionalFormatting sqref="B45">
    <cfRule type="expression" dxfId="6" priority="8">
      <formula>ISBLANK($B45)</formula>
    </cfRule>
  </conditionalFormatting>
  <conditionalFormatting sqref="B47">
    <cfRule type="expression" dxfId="5" priority="7">
      <formula>ISBLANK($B47)</formula>
    </cfRule>
  </conditionalFormatting>
  <conditionalFormatting sqref="B10">
    <cfRule type="expression" dxfId="4" priority="5">
      <formula>ISBLANK($B10)</formula>
    </cfRule>
  </conditionalFormatting>
  <conditionalFormatting sqref="B12">
    <cfRule type="expression" dxfId="3" priority="4">
      <formula>ISBLANK($B12)</formula>
    </cfRule>
  </conditionalFormatting>
  <conditionalFormatting sqref="B14">
    <cfRule type="expression" dxfId="2" priority="3">
      <formula>ISBLANK($B14)</formula>
    </cfRule>
  </conditionalFormatting>
  <conditionalFormatting sqref="B16">
    <cfRule type="expression" dxfId="1" priority="2">
      <formula>ISBLANK($B16)</formula>
    </cfRule>
  </conditionalFormatting>
  <conditionalFormatting sqref="B25">
    <cfRule type="expression" dxfId="0" priority="1">
      <formula>ISBLANK($B25)</formula>
    </cfRule>
  </conditionalFormatting>
  <dataValidations count="5">
    <dataValidation type="list" allowBlank="1" showInputMessage="1" showErrorMessage="1" sqref="B47 B45 B33 B35 B49 B37 B39 B41 B43">
      <formula1>sinoj</formula1>
    </dataValidation>
    <dataValidation type="list" allowBlank="1" showInputMessage="1" showErrorMessage="1" sqref="B27 B29">
      <formula1>sisufi</formula1>
    </dataValidation>
    <dataValidation type="list" allowBlank="1" showInputMessage="1" showErrorMessage="1" sqref="B6 B8 B10 B12 B14 B16">
      <formula1>promo</formula1>
    </dataValidation>
    <dataValidation type="list" allowBlank="1" showInputMessage="1" showErrorMessage="1" sqref="B25">
      <formula1>sinonomes</formula1>
    </dataValidation>
    <dataValidation type="list" allowBlank="1" showInputMessage="1" showErrorMessage="1" sqref="B31">
      <formula1>sinod</formula1>
    </dataValidation>
  </dataValidations>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ull6"/>
  <dimension ref="A1:AB10"/>
  <sheetViews>
    <sheetView topLeftCell="M1" workbookViewId="0">
      <selection activeCell="X1" sqref="X1:X4"/>
    </sheetView>
  </sheetViews>
  <sheetFormatPr defaultRowHeight="15" x14ac:dyDescent="0.25"/>
  <cols>
    <col min="1" max="1" width="21.42578125" customWidth="1"/>
    <col min="3" max="3" width="17.85546875" customWidth="1"/>
    <col min="4" max="4" width="7.5703125" customWidth="1"/>
    <col min="5" max="5" width="22.28515625" customWidth="1"/>
    <col min="20" max="20" width="17.7109375" customWidth="1"/>
    <col min="21" max="21" width="17.28515625" customWidth="1"/>
    <col min="26" max="26" width="18" customWidth="1"/>
    <col min="27" max="27" width="16.42578125" bestFit="1" customWidth="1"/>
    <col min="28" max="28" width="19.85546875" customWidth="1"/>
  </cols>
  <sheetData>
    <row r="1" spans="1:28" x14ac:dyDescent="0.25">
      <c r="A1" s="1" t="s">
        <v>8</v>
      </c>
      <c r="C1" t="s">
        <v>6</v>
      </c>
      <c r="E1" t="s">
        <v>559</v>
      </c>
      <c r="H1" t="s">
        <v>231</v>
      </c>
      <c r="K1" t="s">
        <v>240</v>
      </c>
      <c r="L1" t="s">
        <v>245</v>
      </c>
      <c r="M1" t="s">
        <v>240</v>
      </c>
      <c r="O1" t="s">
        <v>264</v>
      </c>
      <c r="R1" t="s">
        <v>240</v>
      </c>
      <c r="S1" t="s">
        <v>266</v>
      </c>
      <c r="T1" t="s">
        <v>282</v>
      </c>
      <c r="U1" t="s">
        <v>240</v>
      </c>
      <c r="V1" t="s">
        <v>240</v>
      </c>
      <c r="W1" t="s">
        <v>304</v>
      </c>
      <c r="X1" t="s">
        <v>282</v>
      </c>
      <c r="Y1" t="s">
        <v>246</v>
      </c>
      <c r="Z1" t="s">
        <v>370</v>
      </c>
      <c r="AA1" t="s">
        <v>377</v>
      </c>
      <c r="AB1" t="s">
        <v>240</v>
      </c>
    </row>
    <row r="2" spans="1:28" x14ac:dyDescent="0.25">
      <c r="A2" s="1" t="s">
        <v>7</v>
      </c>
      <c r="C2" t="s">
        <v>14</v>
      </c>
      <c r="E2" t="s">
        <v>558</v>
      </c>
      <c r="H2" t="s">
        <v>232</v>
      </c>
      <c r="K2" t="s">
        <v>241</v>
      </c>
      <c r="L2" t="s">
        <v>247</v>
      </c>
      <c r="M2" t="s">
        <v>249</v>
      </c>
      <c r="O2" t="s">
        <v>263</v>
      </c>
      <c r="R2" t="s">
        <v>241</v>
      </c>
      <c r="S2" t="s">
        <v>267</v>
      </c>
      <c r="T2" t="s">
        <v>283</v>
      </c>
      <c r="U2" t="s">
        <v>287</v>
      </c>
      <c r="V2" t="s">
        <v>298</v>
      </c>
      <c r="W2" t="s">
        <v>241</v>
      </c>
      <c r="X2" t="s">
        <v>328</v>
      </c>
      <c r="Y2" t="s">
        <v>360</v>
      </c>
      <c r="Z2" t="s">
        <v>371</v>
      </c>
      <c r="AA2" t="s">
        <v>376</v>
      </c>
      <c r="AB2" t="s">
        <v>606</v>
      </c>
    </row>
    <row r="3" spans="1:28" x14ac:dyDescent="0.25">
      <c r="A3" s="1" t="s">
        <v>9</v>
      </c>
      <c r="C3" t="s">
        <v>15</v>
      </c>
      <c r="E3" t="s">
        <v>557</v>
      </c>
      <c r="H3" t="s">
        <v>233</v>
      </c>
      <c r="K3" t="s">
        <v>242</v>
      </c>
      <c r="L3" t="s">
        <v>246</v>
      </c>
      <c r="M3" t="s">
        <v>241</v>
      </c>
      <c r="O3" t="s">
        <v>51</v>
      </c>
      <c r="R3" t="s">
        <v>51</v>
      </c>
      <c r="S3" t="s">
        <v>241</v>
      </c>
      <c r="T3" t="s">
        <v>241</v>
      </c>
      <c r="U3" t="s">
        <v>241</v>
      </c>
      <c r="V3" t="s">
        <v>299</v>
      </c>
      <c r="W3" t="s">
        <v>305</v>
      </c>
      <c r="X3" t="s">
        <v>241</v>
      </c>
      <c r="Y3" t="s">
        <v>51</v>
      </c>
      <c r="Z3" t="s">
        <v>372</v>
      </c>
      <c r="AA3" t="s">
        <v>375</v>
      </c>
      <c r="AB3" t="s">
        <v>241</v>
      </c>
    </row>
    <row r="4" spans="1:28" x14ac:dyDescent="0.25">
      <c r="A4" s="1" t="s">
        <v>151</v>
      </c>
      <c r="E4" t="s">
        <v>32</v>
      </c>
      <c r="S4" t="s">
        <v>51</v>
      </c>
      <c r="T4" t="s">
        <v>242</v>
      </c>
      <c r="U4" t="s">
        <v>51</v>
      </c>
      <c r="V4" t="s">
        <v>300</v>
      </c>
      <c r="X4" t="s">
        <v>51</v>
      </c>
    </row>
    <row r="5" spans="1:28" ht="30" x14ac:dyDescent="0.25">
      <c r="A5" s="1" t="s">
        <v>10</v>
      </c>
      <c r="E5" t="s">
        <v>33</v>
      </c>
    </row>
    <row r="6" spans="1:28" x14ac:dyDescent="0.25">
      <c r="A6" s="1" t="s">
        <v>11</v>
      </c>
      <c r="E6" t="s">
        <v>51</v>
      </c>
    </row>
    <row r="7" spans="1:28" x14ac:dyDescent="0.25">
      <c r="A7" s="1" t="s">
        <v>427</v>
      </c>
      <c r="E7" t="s">
        <v>20</v>
      </c>
    </row>
    <row r="8" spans="1:28" x14ac:dyDescent="0.25">
      <c r="A8" s="1" t="s">
        <v>12</v>
      </c>
    </row>
    <row r="9" spans="1:28" x14ac:dyDescent="0.25">
      <c r="A9" s="1" t="s">
        <v>13</v>
      </c>
    </row>
    <row r="10" spans="1:28" x14ac:dyDescent="0.25">
      <c r="A10" s="1" t="s">
        <v>59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ull7"/>
  <dimension ref="A1:D90"/>
  <sheetViews>
    <sheetView workbookViewId="0"/>
  </sheetViews>
  <sheetFormatPr defaultRowHeight="15" x14ac:dyDescent="0.25"/>
  <cols>
    <col min="1" max="1" width="27.5703125" customWidth="1"/>
    <col min="2" max="2" width="58.7109375" customWidth="1"/>
    <col min="3" max="3" width="17.42578125" customWidth="1"/>
  </cols>
  <sheetData>
    <row r="1" spans="1:4" ht="15.75" thickBot="1" x14ac:dyDescent="0.3">
      <c r="A1" s="2" t="s">
        <v>0</v>
      </c>
      <c r="B1" s="2" t="s">
        <v>1</v>
      </c>
      <c r="C1" t="s">
        <v>2</v>
      </c>
    </row>
    <row r="2" spans="1:4" x14ac:dyDescent="0.25">
      <c r="A2" s="3" t="s">
        <v>189</v>
      </c>
      <c r="B2" s="5" t="s">
        <v>4</v>
      </c>
      <c r="C2" t="s">
        <v>6</v>
      </c>
    </row>
    <row r="3" spans="1:4" x14ac:dyDescent="0.25">
      <c r="A3" s="3" t="s">
        <v>189</v>
      </c>
      <c r="B3" s="10" t="s">
        <v>252</v>
      </c>
      <c r="C3" t="s">
        <v>6</v>
      </c>
    </row>
    <row r="4" spans="1:4" ht="24.75" x14ac:dyDescent="0.25">
      <c r="A4" s="3" t="s">
        <v>189</v>
      </c>
      <c r="B4" s="10" t="s">
        <v>23</v>
      </c>
      <c r="C4" t="s">
        <v>6</v>
      </c>
    </row>
    <row r="5" spans="1:4" x14ac:dyDescent="0.25">
      <c r="A5" s="3" t="s">
        <v>189</v>
      </c>
      <c r="B5" s="10" t="s">
        <v>24</v>
      </c>
      <c r="C5" t="s">
        <v>6</v>
      </c>
    </row>
    <row r="6" spans="1:4" x14ac:dyDescent="0.25">
      <c r="A6" s="3" t="s">
        <v>189</v>
      </c>
      <c r="B6" s="10" t="s">
        <v>28</v>
      </c>
      <c r="C6" t="s">
        <v>6</v>
      </c>
    </row>
    <row r="7" spans="1:4" ht="24.75" x14ac:dyDescent="0.25">
      <c r="A7" s="3" t="s">
        <v>189</v>
      </c>
      <c r="B7" s="10" t="s">
        <v>30</v>
      </c>
      <c r="C7" t="s">
        <v>6</v>
      </c>
    </row>
    <row r="8" spans="1:4" x14ac:dyDescent="0.25">
      <c r="A8" s="3" t="s">
        <v>190</v>
      </c>
      <c r="B8" s="3" t="s">
        <v>46</v>
      </c>
      <c r="C8" t="s">
        <v>6</v>
      </c>
    </row>
    <row r="9" spans="1:4" x14ac:dyDescent="0.25">
      <c r="A9" s="3" t="s">
        <v>193</v>
      </c>
      <c r="B9" s="3" t="s">
        <v>72</v>
      </c>
      <c r="C9" t="s">
        <v>6</v>
      </c>
      <c r="D9" t="s">
        <v>284</v>
      </c>
    </row>
    <row r="10" spans="1:4" x14ac:dyDescent="0.25">
      <c r="A10" s="3" t="s">
        <v>193</v>
      </c>
      <c r="B10" s="3" t="s">
        <v>74</v>
      </c>
      <c r="C10" t="s">
        <v>6</v>
      </c>
      <c r="D10" t="s">
        <v>284</v>
      </c>
    </row>
    <row r="11" spans="1:4" x14ac:dyDescent="0.25">
      <c r="A11" s="3" t="s">
        <v>193</v>
      </c>
      <c r="B11" s="3" t="s">
        <v>76</v>
      </c>
      <c r="C11" t="s">
        <v>6</v>
      </c>
      <c r="D11" t="s">
        <v>284</v>
      </c>
    </row>
    <row r="12" spans="1:4" x14ac:dyDescent="0.25">
      <c r="A12" s="3" t="s">
        <v>193</v>
      </c>
      <c r="B12" s="3" t="s">
        <v>78</v>
      </c>
      <c r="C12" t="s">
        <v>6</v>
      </c>
      <c r="D12" t="s">
        <v>284</v>
      </c>
    </row>
    <row r="13" spans="1:4" x14ac:dyDescent="0.25">
      <c r="A13" s="3" t="s">
        <v>193</v>
      </c>
      <c r="B13" s="3" t="s">
        <v>82</v>
      </c>
      <c r="C13" t="s">
        <v>6</v>
      </c>
      <c r="D13" t="s">
        <v>284</v>
      </c>
    </row>
    <row r="14" spans="1:4" x14ac:dyDescent="0.25">
      <c r="A14" s="3" t="s">
        <v>193</v>
      </c>
      <c r="B14" s="10" t="s">
        <v>84</v>
      </c>
      <c r="C14" t="s">
        <v>6</v>
      </c>
      <c r="D14" t="s">
        <v>259</v>
      </c>
    </row>
    <row r="15" spans="1:4" x14ac:dyDescent="0.25">
      <c r="A15" s="3" t="s">
        <v>193</v>
      </c>
      <c r="B15" s="10" t="s">
        <v>85</v>
      </c>
      <c r="C15" t="s">
        <v>6</v>
      </c>
      <c r="D15" t="s">
        <v>259</v>
      </c>
    </row>
    <row r="16" spans="1:4" x14ac:dyDescent="0.25">
      <c r="A16" s="3" t="s">
        <v>193</v>
      </c>
      <c r="B16" s="3" t="s">
        <v>87</v>
      </c>
      <c r="C16" t="s">
        <v>6</v>
      </c>
      <c r="D16" t="s">
        <v>284</v>
      </c>
    </row>
    <row r="17" spans="1:4" x14ac:dyDescent="0.25">
      <c r="A17" s="3" t="s">
        <v>193</v>
      </c>
      <c r="B17" s="3" t="s">
        <v>89</v>
      </c>
      <c r="C17" t="s">
        <v>6</v>
      </c>
      <c r="D17" t="s">
        <v>284</v>
      </c>
    </row>
    <row r="18" spans="1:4" x14ac:dyDescent="0.25">
      <c r="A18" s="3" t="s">
        <v>193</v>
      </c>
      <c r="B18" s="10" t="s">
        <v>181</v>
      </c>
      <c r="C18" t="s">
        <v>6</v>
      </c>
      <c r="D18" t="s">
        <v>259</v>
      </c>
    </row>
    <row r="19" spans="1:4" x14ac:dyDescent="0.25">
      <c r="A19" s="3" t="s">
        <v>193</v>
      </c>
      <c r="B19" s="3" t="s">
        <v>184</v>
      </c>
      <c r="C19" t="s">
        <v>6</v>
      </c>
      <c r="D19" t="s">
        <v>284</v>
      </c>
    </row>
    <row r="20" spans="1:4" x14ac:dyDescent="0.25">
      <c r="A20" s="3" t="s">
        <v>193</v>
      </c>
      <c r="B20" s="3" t="s">
        <v>187</v>
      </c>
      <c r="C20" t="s">
        <v>6</v>
      </c>
      <c r="D20" t="s">
        <v>284</v>
      </c>
    </row>
    <row r="21" spans="1:4" x14ac:dyDescent="0.25">
      <c r="A21" s="3" t="s">
        <v>193</v>
      </c>
      <c r="B21" s="10" t="s">
        <v>212</v>
      </c>
      <c r="C21" t="s">
        <v>6</v>
      </c>
      <c r="D21" t="s">
        <v>259</v>
      </c>
    </row>
    <row r="22" spans="1:4" ht="24.75" x14ac:dyDescent="0.25">
      <c r="A22" s="3" t="s">
        <v>193</v>
      </c>
      <c r="B22" s="10" t="s">
        <v>217</v>
      </c>
      <c r="C22" t="s">
        <v>6</v>
      </c>
      <c r="D22" t="s">
        <v>259</v>
      </c>
    </row>
    <row r="23" spans="1:4" ht="24.75" x14ac:dyDescent="0.25">
      <c r="A23" s="3" t="s">
        <v>194</v>
      </c>
      <c r="B23" s="10" t="s">
        <v>91</v>
      </c>
      <c r="C23" t="s">
        <v>6</v>
      </c>
    </row>
    <row r="24" spans="1:4" x14ac:dyDescent="0.25">
      <c r="A24" s="3" t="s">
        <v>194</v>
      </c>
      <c r="B24" s="10" t="s">
        <v>93</v>
      </c>
      <c r="C24" t="s">
        <v>6</v>
      </c>
    </row>
    <row r="25" spans="1:4" x14ac:dyDescent="0.25">
      <c r="A25" s="4" t="s">
        <v>194</v>
      </c>
      <c r="B25" s="22" t="s">
        <v>213</v>
      </c>
      <c r="C25" t="s">
        <v>6</v>
      </c>
      <c r="D25" t="s">
        <v>259</v>
      </c>
    </row>
    <row r="26" spans="1:4" ht="24.75" x14ac:dyDescent="0.25">
      <c r="A26" s="3" t="s">
        <v>195</v>
      </c>
      <c r="B26" s="3" t="s">
        <v>96</v>
      </c>
      <c r="C26" t="s">
        <v>6</v>
      </c>
    </row>
    <row r="27" spans="1:4" x14ac:dyDescent="0.25">
      <c r="A27" s="3" t="s">
        <v>195</v>
      </c>
      <c r="B27" s="3" t="s">
        <v>99</v>
      </c>
      <c r="C27" t="s">
        <v>6</v>
      </c>
    </row>
    <row r="28" spans="1:4" ht="24.75" x14ac:dyDescent="0.25">
      <c r="A28" s="3" t="s">
        <v>195</v>
      </c>
      <c r="B28" s="3" t="s">
        <v>101</v>
      </c>
      <c r="C28" t="s">
        <v>6</v>
      </c>
    </row>
    <row r="29" spans="1:4" x14ac:dyDescent="0.25">
      <c r="A29" s="3" t="s">
        <v>195</v>
      </c>
      <c r="B29" s="10" t="s">
        <v>103</v>
      </c>
      <c r="C29" t="s">
        <v>6</v>
      </c>
      <c r="D29" t="s">
        <v>259</v>
      </c>
    </row>
    <row r="30" spans="1:4" x14ac:dyDescent="0.25">
      <c r="A30" s="3" t="s">
        <v>195</v>
      </c>
      <c r="B30" s="3" t="s">
        <v>105</v>
      </c>
      <c r="C30" t="s">
        <v>6</v>
      </c>
    </row>
    <row r="31" spans="1:4" ht="24.75" x14ac:dyDescent="0.25">
      <c r="A31" s="3" t="s">
        <v>195</v>
      </c>
      <c r="B31" s="3" t="s">
        <v>108</v>
      </c>
      <c r="C31" t="s">
        <v>6</v>
      </c>
    </row>
    <row r="32" spans="1:4" x14ac:dyDescent="0.25">
      <c r="A32" s="3" t="s">
        <v>195</v>
      </c>
      <c r="B32" s="3" t="s">
        <v>113</v>
      </c>
      <c r="C32" t="s">
        <v>6</v>
      </c>
    </row>
    <row r="33" spans="1:4" ht="24.75" x14ac:dyDescent="0.25">
      <c r="A33" s="3" t="s">
        <v>195</v>
      </c>
      <c r="B33" s="3" t="s">
        <v>115</v>
      </c>
      <c r="C33" t="s">
        <v>6</v>
      </c>
    </row>
    <row r="34" spans="1:4" ht="24.75" x14ac:dyDescent="0.25">
      <c r="A34" s="3" t="s">
        <v>195</v>
      </c>
      <c r="B34" s="3" t="s">
        <v>116</v>
      </c>
      <c r="C34" t="s">
        <v>6</v>
      </c>
    </row>
    <row r="35" spans="1:4" x14ac:dyDescent="0.25">
      <c r="A35" s="3" t="s">
        <v>196</v>
      </c>
      <c r="B35" s="3" t="s">
        <v>128</v>
      </c>
      <c r="C35" t="s">
        <v>6</v>
      </c>
    </row>
    <row r="36" spans="1:4" x14ac:dyDescent="0.25">
      <c r="A36" s="3" t="s">
        <v>196</v>
      </c>
      <c r="B36" s="3" t="s">
        <v>168</v>
      </c>
      <c r="C36" t="s">
        <v>6</v>
      </c>
    </row>
    <row r="37" spans="1:4" ht="24.75" x14ac:dyDescent="0.25">
      <c r="A37" s="3" t="s">
        <v>196</v>
      </c>
      <c r="B37" s="3" t="s">
        <v>170</v>
      </c>
      <c r="C37" t="s">
        <v>6</v>
      </c>
    </row>
    <row r="38" spans="1:4" x14ac:dyDescent="0.25">
      <c r="A38" s="4" t="s">
        <v>196</v>
      </c>
      <c r="B38" s="4" t="s">
        <v>218</v>
      </c>
      <c r="C38" t="s">
        <v>6</v>
      </c>
    </row>
    <row r="39" spans="1:4" ht="24.75" x14ac:dyDescent="0.25">
      <c r="A39" s="3" t="s">
        <v>197</v>
      </c>
      <c r="B39" s="3" t="s">
        <v>132</v>
      </c>
      <c r="C39" t="s">
        <v>6</v>
      </c>
    </row>
    <row r="40" spans="1:4" x14ac:dyDescent="0.25">
      <c r="A40" s="3" t="s">
        <v>197</v>
      </c>
      <c r="B40" s="3" t="s">
        <v>131</v>
      </c>
      <c r="C40" t="s">
        <v>6</v>
      </c>
    </row>
    <row r="41" spans="1:4" x14ac:dyDescent="0.25">
      <c r="A41" s="3" t="s">
        <v>197</v>
      </c>
      <c r="B41" s="3" t="s">
        <v>203</v>
      </c>
      <c r="C41" t="s">
        <v>6</v>
      </c>
    </row>
    <row r="42" spans="1:4" x14ac:dyDescent="0.25">
      <c r="A42" s="3" t="s">
        <v>197</v>
      </c>
      <c r="B42" s="3" t="s">
        <v>207</v>
      </c>
      <c r="C42" t="s">
        <v>6</v>
      </c>
    </row>
    <row r="43" spans="1:4" x14ac:dyDescent="0.25">
      <c r="A43" s="4" t="s">
        <v>197</v>
      </c>
      <c r="B43" s="21" t="s">
        <v>208</v>
      </c>
      <c r="C43" t="s">
        <v>6</v>
      </c>
      <c r="D43" t="s">
        <v>259</v>
      </c>
    </row>
    <row r="44" spans="1:4" x14ac:dyDescent="0.25">
      <c r="A44" s="3" t="s">
        <v>197</v>
      </c>
      <c r="B44" s="10" t="s">
        <v>209</v>
      </c>
      <c r="C44" t="s">
        <v>6</v>
      </c>
      <c r="D44" t="s">
        <v>259</v>
      </c>
    </row>
    <row r="45" spans="1:4" x14ac:dyDescent="0.25">
      <c r="A45" s="4" t="s">
        <v>197</v>
      </c>
      <c r="B45" s="21" t="s">
        <v>211</v>
      </c>
      <c r="C45" t="s">
        <v>6</v>
      </c>
      <c r="D45" t="s">
        <v>259</v>
      </c>
    </row>
    <row r="46" spans="1:4" x14ac:dyDescent="0.25">
      <c r="A46" s="3" t="s">
        <v>197</v>
      </c>
      <c r="B46" s="10" t="s">
        <v>214</v>
      </c>
      <c r="C46" t="s">
        <v>6</v>
      </c>
      <c r="D46" t="s">
        <v>259</v>
      </c>
    </row>
    <row r="47" spans="1:4" x14ac:dyDescent="0.25">
      <c r="A47" s="3" t="s">
        <v>197</v>
      </c>
      <c r="B47" s="3" t="s">
        <v>215</v>
      </c>
      <c r="C47" t="s">
        <v>6</v>
      </c>
    </row>
    <row r="48" spans="1:4" x14ac:dyDescent="0.25">
      <c r="A48" s="3" t="s">
        <v>197</v>
      </c>
      <c r="B48" s="3" t="s">
        <v>226</v>
      </c>
      <c r="C48" t="s">
        <v>6</v>
      </c>
    </row>
    <row r="49" spans="1:4" x14ac:dyDescent="0.25">
      <c r="A49" s="3" t="s">
        <v>198</v>
      </c>
      <c r="B49" s="3" t="s">
        <v>134</v>
      </c>
      <c r="C49" t="s">
        <v>6</v>
      </c>
    </row>
    <row r="50" spans="1:4" ht="24.75" x14ac:dyDescent="0.25">
      <c r="A50" s="3" t="s">
        <v>198</v>
      </c>
      <c r="B50" s="3" t="s">
        <v>138</v>
      </c>
      <c r="C50" t="s">
        <v>6</v>
      </c>
    </row>
    <row r="51" spans="1:4" x14ac:dyDescent="0.25">
      <c r="A51" s="3" t="s">
        <v>198</v>
      </c>
      <c r="B51" s="3" t="s">
        <v>137</v>
      </c>
      <c r="C51" t="s">
        <v>6</v>
      </c>
    </row>
    <row r="52" spans="1:4" ht="24.75" x14ac:dyDescent="0.25">
      <c r="A52" s="3" t="s">
        <v>199</v>
      </c>
      <c r="B52" s="3" t="s">
        <v>139</v>
      </c>
      <c r="C52" t="s">
        <v>6</v>
      </c>
    </row>
    <row r="53" spans="1:4" ht="24.75" x14ac:dyDescent="0.25">
      <c r="A53" s="3" t="s">
        <v>199</v>
      </c>
      <c r="B53" s="3" t="s">
        <v>155</v>
      </c>
      <c r="C53" t="s">
        <v>6</v>
      </c>
    </row>
    <row r="54" spans="1:4" ht="48.75" x14ac:dyDescent="0.25">
      <c r="A54" s="3" t="s">
        <v>199</v>
      </c>
      <c r="B54" s="3" t="s">
        <v>140</v>
      </c>
      <c r="C54" t="s">
        <v>6</v>
      </c>
    </row>
    <row r="55" spans="1:4" x14ac:dyDescent="0.25">
      <c r="A55" s="3" t="s">
        <v>199</v>
      </c>
      <c r="B55" s="3" t="s">
        <v>142</v>
      </c>
      <c r="C55" t="s">
        <v>6</v>
      </c>
    </row>
    <row r="56" spans="1:4" ht="24.75" x14ac:dyDescent="0.25">
      <c r="A56" s="3" t="s">
        <v>200</v>
      </c>
      <c r="B56" s="3" t="s">
        <v>144</v>
      </c>
      <c r="C56" t="s">
        <v>6</v>
      </c>
    </row>
    <row r="57" spans="1:4" x14ac:dyDescent="0.25">
      <c r="A57" s="3" t="s">
        <v>201</v>
      </c>
      <c r="B57" s="3" t="s">
        <v>145</v>
      </c>
      <c r="C57" t="s">
        <v>6</v>
      </c>
    </row>
    <row r="58" spans="1:4" x14ac:dyDescent="0.25">
      <c r="A58" s="3" t="s">
        <v>201</v>
      </c>
      <c r="B58" s="10" t="s">
        <v>216</v>
      </c>
      <c r="C58" t="s">
        <v>6</v>
      </c>
      <c r="D58" t="s">
        <v>259</v>
      </c>
    </row>
    <row r="59" spans="1:4" x14ac:dyDescent="0.25">
      <c r="A59" s="3" t="s">
        <v>190</v>
      </c>
      <c r="B59" s="3" t="s">
        <v>38</v>
      </c>
      <c r="C59" t="s">
        <v>14</v>
      </c>
    </row>
    <row r="60" spans="1:4" x14ac:dyDescent="0.25">
      <c r="A60" s="3" t="s">
        <v>190</v>
      </c>
      <c r="B60" s="3" t="s">
        <v>39</v>
      </c>
      <c r="C60" t="s">
        <v>14</v>
      </c>
    </row>
    <row r="61" spans="1:4" ht="24.75" x14ac:dyDescent="0.25">
      <c r="A61" s="3" t="s">
        <v>190</v>
      </c>
      <c r="B61" s="3" t="s">
        <v>40</v>
      </c>
      <c r="C61" t="s">
        <v>14</v>
      </c>
    </row>
    <row r="62" spans="1:4" x14ac:dyDescent="0.25">
      <c r="A62" s="3" t="s">
        <v>190</v>
      </c>
      <c r="B62" s="3" t="s">
        <v>42</v>
      </c>
      <c r="C62" t="s">
        <v>14</v>
      </c>
    </row>
    <row r="63" spans="1:4" x14ac:dyDescent="0.25">
      <c r="A63" s="3" t="s">
        <v>190</v>
      </c>
      <c r="B63" s="3" t="s">
        <v>44</v>
      </c>
      <c r="C63" t="s">
        <v>14</v>
      </c>
    </row>
    <row r="64" spans="1:4" x14ac:dyDescent="0.25">
      <c r="A64" s="3" t="s">
        <v>192</v>
      </c>
      <c r="B64" s="3" t="s">
        <v>64</v>
      </c>
      <c r="C64" t="s">
        <v>14</v>
      </c>
    </row>
    <row r="65" spans="1:3" x14ac:dyDescent="0.25">
      <c r="A65" s="3" t="s">
        <v>192</v>
      </c>
      <c r="B65" s="3" t="s">
        <v>69</v>
      </c>
      <c r="C65" t="s">
        <v>14</v>
      </c>
    </row>
    <row r="66" spans="1:3" ht="24.75" x14ac:dyDescent="0.25">
      <c r="A66" s="3" t="s">
        <v>195</v>
      </c>
      <c r="B66" s="3" t="s">
        <v>202</v>
      </c>
      <c r="C66" t="s">
        <v>14</v>
      </c>
    </row>
    <row r="67" spans="1:3" x14ac:dyDescent="0.25">
      <c r="A67" s="3" t="s">
        <v>196</v>
      </c>
      <c r="B67" s="3" t="s">
        <v>121</v>
      </c>
      <c r="C67" t="s">
        <v>14</v>
      </c>
    </row>
    <row r="68" spans="1:3" x14ac:dyDescent="0.25">
      <c r="A68" s="3" t="s">
        <v>196</v>
      </c>
      <c r="B68" s="3" t="s">
        <v>124</v>
      </c>
      <c r="C68" t="s">
        <v>14</v>
      </c>
    </row>
    <row r="69" spans="1:3" ht="24.75" x14ac:dyDescent="0.25">
      <c r="A69" s="3" t="s">
        <v>196</v>
      </c>
      <c r="B69" s="3" t="s">
        <v>126</v>
      </c>
      <c r="C69" t="s">
        <v>14</v>
      </c>
    </row>
    <row r="70" spans="1:3" ht="24.75" x14ac:dyDescent="0.25">
      <c r="A70" s="3" t="s">
        <v>196</v>
      </c>
      <c r="B70" s="3" t="s">
        <v>176</v>
      </c>
      <c r="C70" t="s">
        <v>14</v>
      </c>
    </row>
    <row r="71" spans="1:3" x14ac:dyDescent="0.25">
      <c r="A71" s="3" t="s">
        <v>196</v>
      </c>
      <c r="B71" s="3" t="s">
        <v>179</v>
      </c>
      <c r="C71" t="s">
        <v>14</v>
      </c>
    </row>
    <row r="72" spans="1:3" x14ac:dyDescent="0.25">
      <c r="A72" s="3" t="s">
        <v>197</v>
      </c>
      <c r="B72" s="3" t="s">
        <v>129</v>
      </c>
      <c r="C72" t="s">
        <v>14</v>
      </c>
    </row>
    <row r="73" spans="1:3" x14ac:dyDescent="0.25">
      <c r="A73" s="3" t="s">
        <v>197</v>
      </c>
      <c r="B73" s="3" t="s">
        <v>130</v>
      </c>
      <c r="C73" t="s">
        <v>14</v>
      </c>
    </row>
    <row r="74" spans="1:3" x14ac:dyDescent="0.25">
      <c r="A74" s="3" t="s">
        <v>197</v>
      </c>
      <c r="B74" s="3" t="s">
        <v>133</v>
      </c>
      <c r="C74" t="s">
        <v>14</v>
      </c>
    </row>
    <row r="75" spans="1:3" ht="24.75" x14ac:dyDescent="0.25">
      <c r="A75" s="3" t="s">
        <v>200</v>
      </c>
      <c r="B75" s="3" t="s">
        <v>141</v>
      </c>
      <c r="C75" t="s">
        <v>14</v>
      </c>
    </row>
    <row r="76" spans="1:3" x14ac:dyDescent="0.25">
      <c r="A76" s="3" t="s">
        <v>200</v>
      </c>
      <c r="B76" s="3" t="s">
        <v>143</v>
      </c>
      <c r="C76" t="s">
        <v>14</v>
      </c>
    </row>
    <row r="77" spans="1:3" ht="24.75" x14ac:dyDescent="0.25">
      <c r="A77" s="3" t="s">
        <v>201</v>
      </c>
      <c r="B77" s="3" t="s">
        <v>146</v>
      </c>
      <c r="C77" t="s">
        <v>14</v>
      </c>
    </row>
    <row r="78" spans="1:3" ht="24.75" x14ac:dyDescent="0.25">
      <c r="A78" s="3" t="s">
        <v>201</v>
      </c>
      <c r="B78" s="3" t="s">
        <v>147</v>
      </c>
      <c r="C78" t="s">
        <v>14</v>
      </c>
    </row>
    <row r="79" spans="1:3" x14ac:dyDescent="0.25">
      <c r="A79" s="3" t="s">
        <v>191</v>
      </c>
      <c r="B79" s="3" t="s">
        <v>49</v>
      </c>
      <c r="C79" t="s">
        <v>15</v>
      </c>
    </row>
    <row r="80" spans="1:3" x14ac:dyDescent="0.25">
      <c r="A80" s="3" t="s">
        <v>191</v>
      </c>
      <c r="B80" s="3" t="s">
        <v>53</v>
      </c>
      <c r="C80" t="s">
        <v>15</v>
      </c>
    </row>
    <row r="81" spans="1:4" x14ac:dyDescent="0.25">
      <c r="A81" s="3" t="s">
        <v>191</v>
      </c>
      <c r="B81" s="3" t="s">
        <v>55</v>
      </c>
      <c r="C81" t="s">
        <v>15</v>
      </c>
    </row>
    <row r="82" spans="1:4" x14ac:dyDescent="0.25">
      <c r="A82" s="3" t="s">
        <v>191</v>
      </c>
      <c r="B82" s="3" t="s">
        <v>56</v>
      </c>
      <c r="C82" t="s">
        <v>15</v>
      </c>
    </row>
    <row r="83" spans="1:4" x14ac:dyDescent="0.25">
      <c r="A83" s="3" t="s">
        <v>191</v>
      </c>
      <c r="B83" s="3" t="s">
        <v>58</v>
      </c>
      <c r="C83" t="s">
        <v>15</v>
      </c>
    </row>
    <row r="84" spans="1:4" x14ac:dyDescent="0.25">
      <c r="A84" s="3" t="s">
        <v>192</v>
      </c>
      <c r="B84" s="3" t="s">
        <v>60</v>
      </c>
      <c r="C84" t="s">
        <v>15</v>
      </c>
    </row>
    <row r="85" spans="1:4" x14ac:dyDescent="0.25">
      <c r="A85" s="3" t="s">
        <v>192</v>
      </c>
      <c r="B85" s="3" t="s">
        <v>62</v>
      </c>
      <c r="C85" t="s">
        <v>15</v>
      </c>
    </row>
    <row r="86" spans="1:4" x14ac:dyDescent="0.25">
      <c r="A86" s="3" t="s">
        <v>193</v>
      </c>
      <c r="B86" s="10" t="s">
        <v>205</v>
      </c>
      <c r="C86" t="s">
        <v>15</v>
      </c>
      <c r="D86" t="s">
        <v>259</v>
      </c>
    </row>
    <row r="87" spans="1:4" x14ac:dyDescent="0.25">
      <c r="A87" s="3" t="s">
        <v>195</v>
      </c>
      <c r="B87" s="3" t="s">
        <v>110</v>
      </c>
      <c r="C87" t="s">
        <v>15</v>
      </c>
    </row>
    <row r="88" spans="1:4" x14ac:dyDescent="0.25">
      <c r="A88" s="3" t="s">
        <v>196</v>
      </c>
      <c r="B88" s="3" t="s">
        <v>118</v>
      </c>
      <c r="C88" t="s">
        <v>15</v>
      </c>
    </row>
    <row r="89" spans="1:4" x14ac:dyDescent="0.25">
      <c r="A89" s="3" t="s">
        <v>196</v>
      </c>
      <c r="B89" s="3" t="s">
        <v>123</v>
      </c>
      <c r="C89" t="s">
        <v>15</v>
      </c>
    </row>
    <row r="90" spans="1:4" x14ac:dyDescent="0.25">
      <c r="A90" s="3" t="s">
        <v>196</v>
      </c>
      <c r="B90" s="3" t="s">
        <v>135</v>
      </c>
      <c r="C90" t="s">
        <v>15</v>
      </c>
    </row>
  </sheetData>
  <sortState ref="A2:C90">
    <sortCondition ref="C2:C90"/>
    <sortCondition ref="A2:A90"/>
  </sortState>
  <pageMargins left="0.70866141732283472" right="0.70866141732283472" top="0.74803149606299213" bottom="0.74803149606299213" header="0.31496062992125984" footer="0.31496062992125984"/>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ull8"/>
  <dimension ref="C7:C8"/>
  <sheetViews>
    <sheetView workbookViewId="0"/>
  </sheetViews>
  <sheetFormatPr defaultRowHeight="15" x14ac:dyDescent="0.25"/>
  <cols>
    <col min="2" max="2" width="23.42578125" customWidth="1"/>
    <col min="3" max="3" width="100.7109375" bestFit="1" customWidth="1"/>
  </cols>
  <sheetData>
    <row r="7" spans="3:3" x14ac:dyDescent="0.25">
      <c r="C7" s="29"/>
    </row>
    <row r="8" spans="3:3" ht="15.75" customHeight="1" x14ac:dyDescent="0.25"/>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10</vt:i4>
      </vt:variant>
      <vt:variant>
        <vt:lpstr>Intervals amb nom</vt:lpstr>
      </vt:variant>
      <vt:variant>
        <vt:i4>23</vt:i4>
      </vt:variant>
    </vt:vector>
  </HeadingPairs>
  <TitlesOfParts>
    <vt:vector size="33" baseType="lpstr">
      <vt:lpstr>presentació</vt:lpstr>
      <vt:lpstr>check 1</vt:lpstr>
      <vt:lpstr>check2</vt:lpstr>
      <vt:lpstr>check3</vt:lpstr>
      <vt:lpstr>llista accions</vt:lpstr>
      <vt:lpstr>check 4</vt:lpstr>
      <vt:lpstr>taules</vt:lpstr>
      <vt:lpstr>resum</vt:lpstr>
      <vt:lpstr>fonts</vt:lpstr>
      <vt:lpstr>Full1</vt:lpstr>
      <vt:lpstr>aill</vt:lpstr>
      <vt:lpstr>'llista accions'!Àrea_d'impressió</vt:lpstr>
      <vt:lpstr>confort</vt:lpstr>
      <vt:lpstr>cost</vt:lpstr>
      <vt:lpstr>font</vt:lpstr>
      <vt:lpstr>fotn</vt:lpstr>
      <vt:lpstr>origen</vt:lpstr>
      <vt:lpstr>promo</vt:lpstr>
      <vt:lpstr>proteccio_solar</vt:lpstr>
      <vt:lpstr>regj</vt:lpstr>
      <vt:lpstr>riscos</vt:lpstr>
      <vt:lpstr>sino</vt:lpstr>
      <vt:lpstr>sino3</vt:lpstr>
      <vt:lpstr>sinoa</vt:lpstr>
      <vt:lpstr>sinoc</vt:lpstr>
      <vt:lpstr>sinocal</vt:lpstr>
      <vt:lpstr>sinod</vt:lpstr>
      <vt:lpstr>sinoer</vt:lpstr>
      <vt:lpstr>sinoj</vt:lpstr>
      <vt:lpstr>sinonomes</vt:lpstr>
      <vt:lpstr>sires</vt:lpstr>
      <vt:lpstr>sisufi</vt:lpstr>
      <vt:lpstr>'llista accions'!Títols_per_imprimir</vt:lpstr>
    </vt:vector>
  </TitlesOfParts>
  <Company>Diputació de Barcelona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melcionfc</dc:creator>
  <cp:lastModifiedBy>melcionfc</cp:lastModifiedBy>
  <cp:lastPrinted>2018-01-16T13:19:59Z</cp:lastPrinted>
  <dcterms:created xsi:type="dcterms:W3CDTF">2017-04-12T10:50:14Z</dcterms:created>
  <dcterms:modified xsi:type="dcterms:W3CDTF">2018-02-14T10:16:27Z</dcterms:modified>
</cp:coreProperties>
</file>